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IMLS - COVID\Data files\"/>
    </mc:Choice>
  </mc:AlternateContent>
  <xr:revisionPtr revIDLastSave="0" documentId="13_ncr:1_{A1C11B82-6A24-47ED-B700-C4C17D558FF7}" xr6:coauthVersionLast="45" xr6:coauthVersionMax="46" xr10:uidLastSave="{00000000-0000-0000-0000-000000000000}"/>
  <bookViews>
    <workbookView xWindow="9195" yWindow="1185" windowWidth="18240" windowHeight="12585" tabRatio="662" xr2:uid="{00000000-000D-0000-FFFF-FFFF00000000}"/>
  </bookViews>
  <sheets>
    <sheet name="Overview" sheetId="21" r:id="rId1"/>
    <sheet name="Information and Glossary" sheetId="22" r:id="rId2"/>
    <sheet name="Environmental conditions" sheetId="18" r:id="rId3"/>
    <sheet name="Expanded polyethylene foam" sheetId="19" r:id="rId4"/>
    <sheet name="Hardcover book cover" sheetId="16" r:id="rId5"/>
    <sheet name="Softcover book cover" sheetId="13" r:id="rId6"/>
    <sheet name="Plastic protective cover" sheetId="20" r:id="rId7"/>
  </sheets>
  <definedNames>
    <definedName name="_xlnm.Print_Area" localSheetId="3">'Expanded polyethylene foam'!$A$2:$L$38</definedName>
    <definedName name="_xlnm.Print_Area" localSheetId="4">'Hardcover book cover'!$A$2:$L$38</definedName>
    <definedName name="_xlnm.Print_Area" localSheetId="6">'Plastic protective cover'!$A$2:$L$38</definedName>
    <definedName name="_xlnm.Print_Area" localSheetId="5">'Softcover book cover'!$A$2:$L$38</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79" i="20" l="1"/>
  <c r="D78" i="20"/>
  <c r="D77" i="20"/>
  <c r="D76" i="20"/>
  <c r="D75" i="20"/>
  <c r="D74" i="20"/>
  <c r="D73" i="20"/>
  <c r="D72" i="20"/>
  <c r="D71" i="20"/>
  <c r="D70" i="20"/>
  <c r="D69" i="20"/>
  <c r="D68" i="20"/>
  <c r="D67" i="20"/>
  <c r="D66" i="20"/>
  <c r="D65" i="20"/>
  <c r="D64" i="20"/>
  <c r="D63" i="20"/>
  <c r="D62" i="20"/>
  <c r="D61" i="20"/>
  <c r="D60" i="20"/>
  <c r="D59" i="20"/>
  <c r="D58" i="20"/>
  <c r="D57" i="20"/>
  <c r="D56" i="20"/>
  <c r="D54" i="20"/>
  <c r="D53" i="20"/>
  <c r="D52" i="20"/>
  <c r="D51" i="20"/>
  <c r="D50" i="20"/>
  <c r="D49" i="20"/>
  <c r="D48" i="20"/>
  <c r="D47" i="20"/>
  <c r="D46" i="20"/>
  <c r="D45" i="20"/>
  <c r="D44" i="20"/>
  <c r="D79" i="13"/>
  <c r="D78" i="13"/>
  <c r="D77" i="13"/>
  <c r="D76" i="13"/>
  <c r="D75" i="13"/>
  <c r="D74" i="13"/>
  <c r="D73" i="13"/>
  <c r="D72" i="13"/>
  <c r="D71" i="13"/>
  <c r="D70" i="13"/>
  <c r="D69" i="13"/>
  <c r="D68" i="13"/>
  <c r="D67" i="13"/>
  <c r="D66" i="13"/>
  <c r="D65" i="13"/>
  <c r="D64" i="13"/>
  <c r="D63" i="13"/>
  <c r="D62" i="13"/>
  <c r="D61" i="13"/>
  <c r="D60" i="13"/>
  <c r="D59" i="13"/>
  <c r="D58" i="13"/>
  <c r="D57" i="13"/>
  <c r="D56" i="13"/>
  <c r="D54" i="13"/>
  <c r="D53" i="13"/>
  <c r="D52" i="13"/>
  <c r="D51" i="13"/>
  <c r="D50" i="13"/>
  <c r="D49" i="13"/>
  <c r="D48" i="13"/>
  <c r="D47" i="13"/>
  <c r="D46" i="13"/>
  <c r="D45" i="13"/>
  <c r="D44" i="13"/>
  <c r="D79" i="16"/>
  <c r="D75" i="16"/>
  <c r="D74" i="16"/>
  <c r="D73" i="16"/>
  <c r="D67" i="16"/>
  <c r="D66" i="16"/>
  <c r="D65" i="16"/>
  <c r="D64" i="16"/>
  <c r="D63" i="16"/>
  <c r="D62" i="16"/>
  <c r="D61" i="16"/>
  <c r="D60" i="16"/>
  <c r="D59" i="16"/>
  <c r="D58" i="16"/>
  <c r="D57" i="16"/>
  <c r="D56" i="16"/>
  <c r="D54" i="16"/>
  <c r="D53" i="16"/>
  <c r="D52" i="16"/>
  <c r="D51" i="16"/>
  <c r="D50" i="16"/>
  <c r="D49" i="16"/>
  <c r="D48" i="16"/>
  <c r="D47" i="16"/>
  <c r="D46" i="16"/>
  <c r="D45" i="16"/>
  <c r="D44" i="16"/>
  <c r="D79" i="19"/>
  <c r="D78" i="19"/>
  <c r="D77" i="19"/>
  <c r="D76" i="19"/>
  <c r="D75" i="19"/>
  <c r="D74" i="19"/>
  <c r="D73" i="19"/>
  <c r="D72" i="19"/>
  <c r="D71" i="19"/>
  <c r="D70" i="19"/>
  <c r="D69" i="19"/>
  <c r="D68" i="19"/>
  <c r="D67" i="19"/>
  <c r="D66" i="19"/>
  <c r="D65" i="19"/>
  <c r="D64" i="19"/>
  <c r="D63" i="19"/>
  <c r="D62" i="19"/>
  <c r="D61" i="19"/>
  <c r="D60" i="19"/>
  <c r="D59" i="19"/>
  <c r="D58" i="19"/>
  <c r="D57" i="19"/>
  <c r="D56" i="19"/>
  <c r="D54" i="19"/>
  <c r="D53" i="19"/>
  <c r="D52" i="19"/>
  <c r="D51" i="19"/>
  <c r="D50" i="19"/>
  <c r="D49" i="19"/>
  <c r="D48" i="19"/>
  <c r="D47" i="19"/>
  <c r="D46" i="19"/>
  <c r="D45" i="19"/>
  <c r="D44" i="19"/>
  <c r="J3" i="16" l="1"/>
  <c r="P4" i="16"/>
  <c r="J3" i="20"/>
  <c r="P4" i="20"/>
  <c r="D38" i="20"/>
  <c r="G38" i="20" s="1"/>
  <c r="D37" i="20"/>
  <c r="G37" i="20" s="1"/>
  <c r="D36" i="20"/>
  <c r="G36" i="20" s="1"/>
  <c r="G35" i="20"/>
  <c r="D35" i="20"/>
  <c r="D34" i="20"/>
  <c r="G34" i="20" s="1"/>
  <c r="D33" i="20"/>
  <c r="G33" i="20" s="1"/>
  <c r="G32" i="20"/>
  <c r="D32" i="20"/>
  <c r="D31" i="20"/>
  <c r="G31" i="20" s="1"/>
  <c r="D30" i="20"/>
  <c r="G30" i="20" s="1"/>
  <c r="D29" i="20"/>
  <c r="G29" i="20" s="1"/>
  <c r="D28" i="20"/>
  <c r="G28" i="20" s="1"/>
  <c r="G27" i="20"/>
  <c r="D27" i="20"/>
  <c r="F27" i="20" s="1"/>
  <c r="D26" i="20"/>
  <c r="G26" i="20" s="1"/>
  <c r="D25" i="20"/>
  <c r="G24" i="20"/>
  <c r="D24" i="20"/>
  <c r="D23" i="20"/>
  <c r="G23" i="20" s="1"/>
  <c r="G22" i="20"/>
  <c r="D22" i="20"/>
  <c r="D21" i="20"/>
  <c r="G21" i="20" s="1"/>
  <c r="D20" i="20"/>
  <c r="G20" i="20" s="1"/>
  <c r="G19" i="20"/>
  <c r="D19" i="20"/>
  <c r="D18" i="20"/>
  <c r="G18" i="20" s="1"/>
  <c r="D17" i="20"/>
  <c r="G17" i="20" s="1"/>
  <c r="D16" i="20"/>
  <c r="G16" i="20" s="1"/>
  <c r="G15" i="20"/>
  <c r="D15" i="20"/>
  <c r="G14" i="20"/>
  <c r="D13" i="20"/>
  <c r="G13" i="20" s="1"/>
  <c r="D12" i="20"/>
  <c r="G12" i="20" s="1"/>
  <c r="D11" i="20"/>
  <c r="G11" i="20" s="1"/>
  <c r="I9" i="20" s="1"/>
  <c r="K9" i="20" s="1"/>
  <c r="L9" i="20" s="1"/>
  <c r="D10" i="20"/>
  <c r="G10" i="20" s="1"/>
  <c r="G9" i="20"/>
  <c r="D9" i="20"/>
  <c r="D8" i="20"/>
  <c r="G8" i="20" s="1"/>
  <c r="D7" i="20"/>
  <c r="D6" i="20"/>
  <c r="G6" i="20" s="1"/>
  <c r="D5" i="20"/>
  <c r="G5" i="20" s="1"/>
  <c r="G4" i="20"/>
  <c r="D4" i="20"/>
  <c r="D3" i="20"/>
  <c r="G3" i="20" s="1"/>
  <c r="D38" i="19"/>
  <c r="G38" i="19" s="1"/>
  <c r="D37" i="19"/>
  <c r="G37" i="19" s="1"/>
  <c r="D36" i="19"/>
  <c r="G36" i="19" s="1"/>
  <c r="D35" i="19"/>
  <c r="G35" i="19" s="1"/>
  <c r="D34" i="19"/>
  <c r="G34" i="19" s="1"/>
  <c r="D33" i="19"/>
  <c r="G32" i="19"/>
  <c r="D32" i="19"/>
  <c r="D31" i="19"/>
  <c r="G31" i="19" s="1"/>
  <c r="G30" i="19"/>
  <c r="D30" i="19"/>
  <c r="D29" i="19"/>
  <c r="G29" i="19" s="1"/>
  <c r="D28" i="19"/>
  <c r="G28" i="19" s="1"/>
  <c r="D27" i="19"/>
  <c r="G27" i="19" s="1"/>
  <c r="D26" i="19"/>
  <c r="G26" i="19" s="1"/>
  <c r="D25" i="19"/>
  <c r="G25" i="19" s="1"/>
  <c r="D24" i="19"/>
  <c r="G24" i="19" s="1"/>
  <c r="D23" i="19"/>
  <c r="G23" i="19" s="1"/>
  <c r="D22" i="19"/>
  <c r="G22" i="19" s="1"/>
  <c r="D21" i="19"/>
  <c r="F21" i="19" s="1"/>
  <c r="D20" i="19"/>
  <c r="G20" i="19" s="1"/>
  <c r="D19" i="19"/>
  <c r="G19" i="19" s="1"/>
  <c r="G18" i="19"/>
  <c r="D18" i="19"/>
  <c r="D17" i="19"/>
  <c r="G17" i="19" s="1"/>
  <c r="D16" i="19"/>
  <c r="G16" i="19" s="1"/>
  <c r="D15" i="19"/>
  <c r="G15" i="19" s="1"/>
  <c r="G14" i="19"/>
  <c r="D13" i="19"/>
  <c r="G13" i="19" s="1"/>
  <c r="D12" i="19"/>
  <c r="G12" i="19" s="1"/>
  <c r="D11" i="19"/>
  <c r="G11" i="19" s="1"/>
  <c r="D10" i="19"/>
  <c r="G10" i="19" s="1"/>
  <c r="D9" i="19"/>
  <c r="D8" i="19"/>
  <c r="G8" i="19" s="1"/>
  <c r="D7" i="19"/>
  <c r="G7" i="19" s="1"/>
  <c r="D6" i="19"/>
  <c r="G6" i="19" s="1"/>
  <c r="D5" i="19"/>
  <c r="G5" i="19" s="1"/>
  <c r="P4" i="19"/>
  <c r="D4" i="19"/>
  <c r="F3" i="19" s="1"/>
  <c r="D3" i="19"/>
  <c r="F3" i="20" l="1"/>
  <c r="F21" i="20"/>
  <c r="F9" i="20"/>
  <c r="E15" i="20"/>
  <c r="H9" i="20"/>
  <c r="G4" i="19"/>
  <c r="G21" i="19"/>
  <c r="I21" i="19" s="1"/>
  <c r="K21" i="19" s="1"/>
  <c r="L21" i="19" s="1"/>
  <c r="F33" i="19"/>
  <c r="G33" i="19"/>
  <c r="I33" i="19" s="1"/>
  <c r="K33" i="19" s="1"/>
  <c r="L33" i="19" s="1"/>
  <c r="E3" i="19"/>
  <c r="F9" i="19"/>
  <c r="H15" i="20"/>
  <c r="I15" i="20"/>
  <c r="K15" i="20" s="1"/>
  <c r="L15" i="20" s="1"/>
  <c r="I27" i="20"/>
  <c r="K27" i="20" s="1"/>
  <c r="L27" i="20" s="1"/>
  <c r="I33" i="20"/>
  <c r="K33" i="20" s="1"/>
  <c r="L33" i="20" s="1"/>
  <c r="H33" i="20"/>
  <c r="F15" i="20"/>
  <c r="H27" i="20"/>
  <c r="E33" i="20"/>
  <c r="G7" i="20"/>
  <c r="I3" i="20" s="1"/>
  <c r="K3" i="20" s="1"/>
  <c r="L3" i="20" s="1"/>
  <c r="G25" i="20"/>
  <c r="I21" i="20" s="1"/>
  <c r="K21" i="20" s="1"/>
  <c r="L21" i="20" s="1"/>
  <c r="F33" i="20"/>
  <c r="E3" i="20"/>
  <c r="E21" i="20"/>
  <c r="E9" i="20"/>
  <c r="E27" i="20"/>
  <c r="H15" i="19"/>
  <c r="I15" i="19"/>
  <c r="K15" i="19" s="1"/>
  <c r="L15" i="19" s="1"/>
  <c r="I27" i="19"/>
  <c r="K27" i="19" s="1"/>
  <c r="L27" i="19" s="1"/>
  <c r="H27" i="19"/>
  <c r="E21" i="19"/>
  <c r="G3" i="19"/>
  <c r="H33" i="19"/>
  <c r="H21" i="19"/>
  <c r="E27" i="19"/>
  <c r="F27" i="19"/>
  <c r="E9" i="19"/>
  <c r="G9" i="19"/>
  <c r="F15" i="19"/>
  <c r="E33" i="19"/>
  <c r="E15" i="19"/>
  <c r="D10" i="16"/>
  <c r="D11" i="16"/>
  <c r="D12" i="16"/>
  <c r="H21" i="20" l="1"/>
  <c r="H3" i="20"/>
  <c r="I9" i="19"/>
  <c r="K9" i="19" s="1"/>
  <c r="L9" i="19" s="1"/>
  <c r="H9" i="19"/>
  <c r="H3" i="19"/>
  <c r="I3" i="19"/>
  <c r="K3" i="19" s="1"/>
  <c r="L3" i="19" s="1"/>
  <c r="D38" i="16"/>
  <c r="D34" i="16"/>
  <c r="D33" i="16"/>
  <c r="D32" i="16"/>
  <c r="D26" i="16"/>
  <c r="D25" i="16"/>
  <c r="D24" i="16"/>
  <c r="D23" i="16"/>
  <c r="D22" i="16"/>
  <c r="D21" i="16"/>
  <c r="D20" i="16"/>
  <c r="D19" i="16"/>
  <c r="D18" i="16"/>
  <c r="D17" i="16"/>
  <c r="D16" i="16"/>
  <c r="D15" i="16"/>
  <c r="D38" i="13"/>
  <c r="D37" i="13"/>
  <c r="D36" i="13"/>
  <c r="D35" i="13"/>
  <c r="D34" i="13"/>
  <c r="D33" i="13"/>
  <c r="D32" i="13"/>
  <c r="D31" i="13"/>
  <c r="D30" i="13"/>
  <c r="D29" i="13"/>
  <c r="D28" i="13"/>
  <c r="D27" i="13"/>
  <c r="D26" i="13"/>
  <c r="D25" i="13"/>
  <c r="D24" i="13"/>
  <c r="D23" i="13"/>
  <c r="D22" i="13"/>
  <c r="D21" i="13"/>
  <c r="D20" i="13"/>
  <c r="D19" i="13"/>
  <c r="D18" i="13"/>
  <c r="D17" i="13"/>
  <c r="D16" i="13"/>
  <c r="D15" i="13"/>
  <c r="J33" i="20" l="1"/>
  <c r="J15" i="20"/>
  <c r="J21" i="20"/>
  <c r="J27" i="20"/>
  <c r="J9" i="20"/>
  <c r="J9" i="19"/>
  <c r="J21" i="19"/>
  <c r="J15" i="19"/>
  <c r="J3" i="19"/>
  <c r="J33" i="19"/>
  <c r="J27" i="19"/>
  <c r="D13" i="13"/>
  <c r="D12" i="13"/>
  <c r="D11" i="13"/>
  <c r="D10" i="13"/>
  <c r="D9" i="13"/>
  <c r="D13" i="16"/>
  <c r="D9" i="16"/>
  <c r="D8" i="13"/>
  <c r="D7" i="13"/>
  <c r="D6" i="13"/>
  <c r="D5" i="13"/>
  <c r="D4" i="13"/>
  <c r="D3" i="13"/>
  <c r="D8" i="16"/>
  <c r="D7" i="16"/>
  <c r="D6" i="16"/>
  <c r="D5" i="16"/>
  <c r="D4" i="16"/>
  <c r="D3" i="16"/>
  <c r="G38" i="13" l="1"/>
  <c r="G37" i="13"/>
  <c r="G36" i="13"/>
  <c r="G35" i="13"/>
  <c r="G34" i="13"/>
  <c r="G33" i="13"/>
  <c r="F33" i="13"/>
  <c r="E33" i="13"/>
  <c r="G38" i="16"/>
  <c r="G37" i="16"/>
  <c r="G36" i="16"/>
  <c r="G35" i="16"/>
  <c r="G34" i="16"/>
  <c r="G33" i="16"/>
  <c r="F33" i="16"/>
  <c r="E33" i="16"/>
  <c r="I33" i="16" l="1"/>
  <c r="K33" i="16" s="1"/>
  <c r="L33" i="16" s="1"/>
  <c r="I33" i="13"/>
  <c r="K33" i="13" s="1"/>
  <c r="L33" i="13" s="1"/>
  <c r="H33" i="13"/>
  <c r="H33" i="16"/>
  <c r="E21" i="16"/>
  <c r="E27" i="16"/>
  <c r="F21" i="16"/>
  <c r="E15" i="16" l="1"/>
  <c r="F15" i="16"/>
  <c r="F9" i="16"/>
  <c r="E9" i="16"/>
  <c r="G20" i="16" l="1"/>
  <c r="G19" i="16"/>
  <c r="G18" i="16"/>
  <c r="G17" i="16"/>
  <c r="G16" i="16"/>
  <c r="G15" i="16"/>
  <c r="G20" i="13"/>
  <c r="G19" i="13"/>
  <c r="G18" i="13"/>
  <c r="G17" i="13"/>
  <c r="G16" i="13"/>
  <c r="G15" i="13"/>
  <c r="F15" i="13"/>
  <c r="E15" i="13"/>
  <c r="I15" i="16" l="1"/>
  <c r="K15" i="16" s="1"/>
  <c r="L15" i="16" s="1"/>
  <c r="H15" i="16"/>
  <c r="I15" i="13"/>
  <c r="K15" i="13" s="1"/>
  <c r="L15" i="13" s="1"/>
  <c r="H15" i="13"/>
  <c r="G32" i="16"/>
  <c r="G31" i="16"/>
  <c r="G30" i="16"/>
  <c r="G29" i="16"/>
  <c r="G28" i="16"/>
  <c r="G27" i="16"/>
  <c r="F27" i="16"/>
  <c r="G32" i="13"/>
  <c r="G31" i="13"/>
  <c r="G30" i="13"/>
  <c r="G29" i="13"/>
  <c r="G28" i="13"/>
  <c r="G27" i="13"/>
  <c r="F27" i="13"/>
  <c r="E27" i="13"/>
  <c r="H27" i="16" l="1"/>
  <c r="H27" i="13"/>
  <c r="I27" i="13"/>
  <c r="K27" i="13" s="1"/>
  <c r="L27" i="13" s="1"/>
  <c r="I27" i="16"/>
  <c r="K27" i="16" s="1"/>
  <c r="L27" i="16" s="1"/>
  <c r="G26" i="16" l="1"/>
  <c r="G25" i="16"/>
  <c r="G24" i="16"/>
  <c r="G22" i="16"/>
  <c r="G21" i="16"/>
  <c r="G14" i="16"/>
  <c r="G13" i="16"/>
  <c r="G11" i="16"/>
  <c r="G10" i="16"/>
  <c r="G9" i="16"/>
  <c r="G8" i="16"/>
  <c r="G7" i="16"/>
  <c r="G6" i="16"/>
  <c r="G5" i="16"/>
  <c r="G4" i="16"/>
  <c r="G3" i="16"/>
  <c r="P4" i="13"/>
  <c r="G26" i="13"/>
  <c r="G25" i="13"/>
  <c r="G24" i="13"/>
  <c r="G23" i="13"/>
  <c r="G22" i="13"/>
  <c r="H3" i="16" l="1"/>
  <c r="F3" i="16"/>
  <c r="E3" i="16"/>
  <c r="I3" i="16"/>
  <c r="K3" i="16" s="1"/>
  <c r="L3" i="16" s="1"/>
  <c r="G12" i="16"/>
  <c r="I9" i="16" s="1"/>
  <c r="G23" i="16"/>
  <c r="I21" i="16" s="1"/>
  <c r="E21" i="13"/>
  <c r="F21" i="13"/>
  <c r="G21" i="13"/>
  <c r="G14" i="13"/>
  <c r="J27" i="16" l="1"/>
  <c r="J33" i="16"/>
  <c r="H9" i="16"/>
  <c r="J9" i="16" s="1"/>
  <c r="H21" i="16"/>
  <c r="J21" i="16" s="1"/>
  <c r="J15" i="16"/>
  <c r="K21" i="16"/>
  <c r="L21" i="16" s="1"/>
  <c r="K9" i="16"/>
  <c r="L9" i="16" s="1"/>
  <c r="F3" i="13"/>
  <c r="I21" i="13"/>
  <c r="K21" i="13" s="1"/>
  <c r="H21" i="13"/>
  <c r="G8" i="13"/>
  <c r="G11" i="13"/>
  <c r="G10" i="13"/>
  <c r="G5" i="13"/>
  <c r="G4" i="13"/>
  <c r="G6" i="13" l="1"/>
  <c r="G12" i="13" l="1"/>
  <c r="G7" i="13"/>
  <c r="E3" i="13" l="1"/>
  <c r="E9" i="13"/>
  <c r="F9" i="13"/>
  <c r="G13" i="13"/>
  <c r="G3" i="13"/>
  <c r="G9" i="13"/>
  <c r="I3" i="13" l="1"/>
  <c r="K3" i="13" s="1"/>
  <c r="L3" i="13" s="1"/>
  <c r="H3" i="13"/>
  <c r="I9" i="13"/>
  <c r="K9" i="13" s="1"/>
  <c r="H9" i="13"/>
  <c r="J15" i="13" l="1"/>
  <c r="J33" i="13"/>
  <c r="J3" i="13"/>
  <c r="J27" i="13"/>
  <c r="J21" i="13"/>
  <c r="L21" i="13"/>
  <c r="L9" i="13"/>
  <c r="J9"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tc={68B4C283-64AE-43D5-B694-9543E1BDA858}</author>
  </authors>
  <commentList>
    <comment ref="E21" authorId="0" shapeId="0" xr:uid="{68B4C283-64AE-43D5-B694-9543E1BDA858}">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List>
</comments>
</file>

<file path=xl/sharedStrings.xml><?xml version="1.0" encoding="utf-8"?>
<sst xmlns="http://schemas.openxmlformats.org/spreadsheetml/2006/main" count="413" uniqueCount="186">
  <si>
    <t>Coupon Type</t>
  </si>
  <si>
    <t>SE</t>
  </si>
  <si>
    <t>95% CI</t>
  </si>
  <si>
    <t>Inoculum Conc. (TCID50)</t>
  </si>
  <si>
    <t>Recovery Conc. (TCID50/mL)</t>
  </si>
  <si>
    <t>Total Virus (TCID50): 2mL Extract</t>
  </si>
  <si>
    <t>Avg. Total Virus (TCID50)</t>
  </si>
  <si>
    <t>SD Total Virus</t>
  </si>
  <si>
    <t>Log Total Virus</t>
  </si>
  <si>
    <t>Mean Log Virus</t>
  </si>
  <si>
    <t>Variance Log Virus</t>
  </si>
  <si>
    <t>Mean Log Reduction</t>
  </si>
  <si>
    <t>Avg.</t>
  </si>
  <si>
    <t>St Dev.</t>
  </si>
  <si>
    <t>Temp</t>
  </si>
  <si>
    <t>RH</t>
  </si>
  <si>
    <t>&lt;LOD</t>
  </si>
  <si>
    <t>Foam - 1 - Day 0</t>
  </si>
  <si>
    <t>Foam - 2 - Day 0</t>
  </si>
  <si>
    <t>Foam - 3 - Day 0</t>
  </si>
  <si>
    <t>Foam - 4 - Day 0</t>
  </si>
  <si>
    <t>Foam - 5 - Day 0</t>
  </si>
  <si>
    <t>Foam -  BLANK - Day 0</t>
  </si>
  <si>
    <t>Foam - 1 - Day 2</t>
  </si>
  <si>
    <t>Foam - 2 - Day 2</t>
  </si>
  <si>
    <t>Foam - 3 - Day 2</t>
  </si>
  <si>
    <t>Foam - 4 - Day 2</t>
  </si>
  <si>
    <t>Foam - 5 - Day 2</t>
  </si>
  <si>
    <t>Foam - BLANK - Day 2</t>
  </si>
  <si>
    <t>Foam - 1 - Day 6</t>
  </si>
  <si>
    <t>Foam - 2 - Day 6</t>
  </si>
  <si>
    <t>Foam - 3 - Day 6</t>
  </si>
  <si>
    <t>Foam - 4 - Day 6</t>
  </si>
  <si>
    <t>Foam - 5 - Day 6</t>
  </si>
  <si>
    <t>Foam - BLANK - Day 6</t>
  </si>
  <si>
    <t>Foam - 1 - Day 8</t>
  </si>
  <si>
    <t>Foam - 2 - Day 8</t>
  </si>
  <si>
    <t>Foam - 3 - Day 8</t>
  </si>
  <si>
    <t>Foam - 4 - Day 8</t>
  </si>
  <si>
    <t>Foam - 5 - Day 8</t>
  </si>
  <si>
    <t>Foam - BLANK - Day 8</t>
  </si>
  <si>
    <t>Foam - 1 - Day 9</t>
  </si>
  <si>
    <t>Foam - 2 - Day 9</t>
  </si>
  <si>
    <t>Foam - 3 - Day 9</t>
  </si>
  <si>
    <t>Foam - 4 - Day 9</t>
  </si>
  <si>
    <t>Foam - 5 - Day 9</t>
  </si>
  <si>
    <t>Foam - BLANK - Day 9</t>
  </si>
  <si>
    <t>Foam - 1 - Day 10</t>
  </si>
  <si>
    <t>Foam - 2 - Day 10</t>
  </si>
  <si>
    <t>Foam - 3 - Day 10</t>
  </si>
  <si>
    <t>Foam - 4 - Day 10</t>
  </si>
  <si>
    <t>Foam - 5 - Day 10</t>
  </si>
  <si>
    <t>Foam - BLANK - Day 10</t>
  </si>
  <si>
    <t>Hardcover Book Cover - 1 - Day 0</t>
  </si>
  <si>
    <t>Hardcover Book Cover - 2 - Day 0</t>
  </si>
  <si>
    <t>Hardcover Book Cover - 3 - Day 0</t>
  </si>
  <si>
    <t>Hardcover Book Cover - 4 - Day 0</t>
  </si>
  <si>
    <t>Hardcover Book Cover - 5 - Day 0</t>
  </si>
  <si>
    <t>Hardcover Book Cover -  BLANK - Day 0</t>
  </si>
  <si>
    <t>Hardcover Book Cover - 1 - Day 2</t>
  </si>
  <si>
    <t>Hardcover Book Cover - 2 - Day 2</t>
  </si>
  <si>
    <t>Hardcover Book Cover - 3 - Day 2</t>
  </si>
  <si>
    <t>Hardcover Book Cover - 4 - Day 2</t>
  </si>
  <si>
    <t>Hardcover Book Cover - 5 - Day 2</t>
  </si>
  <si>
    <t>Hardcover Book Cover - BLANK - Day 2</t>
  </si>
  <si>
    <t>Hardcover Book Cover - 1 - Day 6</t>
  </si>
  <si>
    <t>Hardcover Book Cover - 2 - Day 6</t>
  </si>
  <si>
    <t>Hardcover Book Cover - 3 - Day 6</t>
  </si>
  <si>
    <t>Hardcover Book Cover - 4 - Day 6</t>
  </si>
  <si>
    <t>Hardcover Book Cover - 5 - Day 6</t>
  </si>
  <si>
    <t>Hardcover Book Cover - BLANK - Day 6</t>
  </si>
  <si>
    <t>Hardcover Book Cover - 1 - Day 8</t>
  </si>
  <si>
    <t>Hardcover Book Cover - 2 - Day 8</t>
  </si>
  <si>
    <t>Hardcover Book Cover - 3 - Day 8</t>
  </si>
  <si>
    <t>Hardcover Book Cover - 4 - Day 8</t>
  </si>
  <si>
    <t>Hardcover Book Cover - 5 - Day 8</t>
  </si>
  <si>
    <t>Hardcover Book Cover - BLANK - Day 8</t>
  </si>
  <si>
    <t>Hardcover Book Cover - 1 - Day 9</t>
  </si>
  <si>
    <t>Hardcover Book Cover - 2 - Day 9</t>
  </si>
  <si>
    <t>Hardcover Book Cover - 3 - Day 9</t>
  </si>
  <si>
    <t>Hardcover Book Cover - 4 - Day 9</t>
  </si>
  <si>
    <t>Hardcover Book Cover - 5 - Day 9</t>
  </si>
  <si>
    <t>Hardcover Book Cover - BLANK - Day 9</t>
  </si>
  <si>
    <t>Hardcover Book Cover - 1 - Day 10</t>
  </si>
  <si>
    <t>Hardcover Book Cover - 2 - Day 10</t>
  </si>
  <si>
    <t>Hardcover Book Cover - 3 - Day 10</t>
  </si>
  <si>
    <t>Hardcover Book Cover - 4 - Day 10</t>
  </si>
  <si>
    <t>Hardcover Book Cover - 5 - Day 10</t>
  </si>
  <si>
    <t>Hardcover Book Cover - BLANK - Day 10</t>
  </si>
  <si>
    <t>Softcover Book Cover - 1 - Day 0</t>
  </si>
  <si>
    <t>Softcover Book Cover - 2 - Day 0</t>
  </si>
  <si>
    <t>Softcover Book Cover - 3 - Day 0</t>
  </si>
  <si>
    <t>Softcover Book Cover - 4 - Day 0</t>
  </si>
  <si>
    <t>Softcover Book Cover - 5 - Day 0</t>
  </si>
  <si>
    <t>Softcover Book Cover -  BLANK - Day 0</t>
  </si>
  <si>
    <t>Softcover Book Cover - 1 - Day 2</t>
  </si>
  <si>
    <t>Softcover Book Cover - 2 - Day 2</t>
  </si>
  <si>
    <t>Softcover Book Cover - 3 - Day 2</t>
  </si>
  <si>
    <t>Softcover Book Cover - 4 - Day 2</t>
  </si>
  <si>
    <t>Softcover Book Cover - 5 - Day 2</t>
  </si>
  <si>
    <t>Softcover Book Cover - BLANK - Day 2</t>
  </si>
  <si>
    <t>Softcover Book Cover - 1 - Day 6</t>
  </si>
  <si>
    <t>Softcover Book Cover - 2 - Day 6</t>
  </si>
  <si>
    <t>Softcover Book Cover - 3 - Day 6</t>
  </si>
  <si>
    <t>Softcover Book Cover - 4 - Day 6</t>
  </si>
  <si>
    <t>Softcover Book Cover - 5 - Day 6</t>
  </si>
  <si>
    <t>Softcover Book Cover - BLANK - Day 6</t>
  </si>
  <si>
    <t>Softcover Book Cover - 1 - Day 8</t>
  </si>
  <si>
    <t>Softcover Book Cover - 2 - Day 8</t>
  </si>
  <si>
    <t>Softcover Book Cover - 3 - Day 8</t>
  </si>
  <si>
    <t>Softcover Book Cover - 4 - Day 8</t>
  </si>
  <si>
    <t>Softcover Book Cover - 5 - Day 8</t>
  </si>
  <si>
    <t>Softcover Book Cover - BLANK - Day 8</t>
  </si>
  <si>
    <t>Softcover Book Cover - 1 - Day 9</t>
  </si>
  <si>
    <t>Softcover Book Cover - 2 - Day 9</t>
  </si>
  <si>
    <t>Softcover Book Cover - 3 - Day 9</t>
  </si>
  <si>
    <t>Softcover Book Cover - 4 - Day 9</t>
  </si>
  <si>
    <t>Softcover Book Cover - 5 - Day 9</t>
  </si>
  <si>
    <t>Softcover Book Cover - BLANK - Day 9</t>
  </si>
  <si>
    <t>Softcover Book Cover - 1 - Day 10</t>
  </si>
  <si>
    <t>Softcover Book Cover - 2 - Day 10</t>
  </si>
  <si>
    <t>Softcover Book Cover - 3 - Day 10</t>
  </si>
  <si>
    <t>Softcover Book Cover - 4 - Day 10</t>
  </si>
  <si>
    <t>Softcover Book Cover - 5 - Day 10</t>
  </si>
  <si>
    <t>Softcover Book Cover - BLANK - Day 10</t>
  </si>
  <si>
    <t>Plastic Protective Cover - 1 - Day 0</t>
  </si>
  <si>
    <t>Plastic Protective Cover - 2 - Day 0</t>
  </si>
  <si>
    <t>Plastic Protective Cover - 3 - Day 0</t>
  </si>
  <si>
    <t>Plastic Protective Cover - 4 - Day 0</t>
  </si>
  <si>
    <t>Plastic Protective Cover - 5 - Day 0</t>
  </si>
  <si>
    <t>Plastic Protective Cover -  BLANK - Day 0</t>
  </si>
  <si>
    <t>Plastic Protective Cover - 1 - Day 2</t>
  </si>
  <si>
    <t>Plastic Protective Cover - 2 - Day 2</t>
  </si>
  <si>
    <t>Plastic Protective Cover - 3 - Day 2</t>
  </si>
  <si>
    <t>Plastic Protective Cover - 4 - Day 2</t>
  </si>
  <si>
    <t>Plastic Protective Cover - 5 - Day 2</t>
  </si>
  <si>
    <t>Plastic Protective Cover - BLANK - Day 2</t>
  </si>
  <si>
    <t>Plastic Protective Cover - 1 - Day 6</t>
  </si>
  <si>
    <t>Plastic Protective Cover - 2 - Day 6</t>
  </si>
  <si>
    <t>Plastic Protective Cover - 3 - Day 6</t>
  </si>
  <si>
    <t>Plastic Protective Cover - 4 - Day 6</t>
  </si>
  <si>
    <t>Plastic Protective Cover - 5 - Day 6</t>
  </si>
  <si>
    <t>Plastic Protective Cover - BLANK - Day 6</t>
  </si>
  <si>
    <t>Plastic Protective Cover - 1 - Day 8</t>
  </si>
  <si>
    <t>Plastic Protective Cover - 2 - Day 8</t>
  </si>
  <si>
    <t>Plastic Protective Cover - 3 - Day 8</t>
  </si>
  <si>
    <t>Plastic Protective Cover - 4 - Day 8</t>
  </si>
  <si>
    <t>Plastic Protective Cover - 5 - Day 8</t>
  </si>
  <si>
    <t>Plastic Protective Cover - BLANK - Day 8</t>
  </si>
  <si>
    <t>Plastic Protective Cover - 1 - Day 9</t>
  </si>
  <si>
    <t>Plastic Protective Cover - 2 - Day 9</t>
  </si>
  <si>
    <t>Plastic Protective Cover - 3 - Day 9</t>
  </si>
  <si>
    <t>Plastic Protective Cover - 4 - Day 9</t>
  </si>
  <si>
    <t>Plastic Protective Cover - 5 - Day 9</t>
  </si>
  <si>
    <t>Plastic Protective Cover - BLANK - Day 9</t>
  </si>
  <si>
    <t>Plastic Protective Cover - 1 - Day 10</t>
  </si>
  <si>
    <t>Plastic Protective Cover - 2 - Day 10</t>
  </si>
  <si>
    <t>Plastic Protective Cover - 3 - Day 10</t>
  </si>
  <si>
    <t>Plastic Protective Cover - 4 - Day 10</t>
  </si>
  <si>
    <t>Plastic Protective Cover - 5 - Day 10</t>
  </si>
  <si>
    <t>Plastic Protective Cover - BLANK - Day 10</t>
  </si>
  <si>
    <t>This workbook contains worksheets related to:</t>
  </si>
  <si>
    <t>REopening Archives, Libraries and Museums (REALM)</t>
  </si>
  <si>
    <t>by OCLC, IMLS and Battelle</t>
  </si>
  <si>
    <t>https://oc.lc/realm-project</t>
  </si>
  <si>
    <t xml:space="preserve">Reuse of this document is permitted as long as it is consistent with the terms of the Creative Commons Attribution-4.0 International License. </t>
  </si>
  <si>
    <t>http://creativecommons.org/licenses/by/4.0/</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</si>
  <si>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</si>
  <si>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with support from the Institute of Museum and Library Services, the Library of Congress, The Andrew W. Mellon Foundation, and the Carnegie Corporation of New York.</t>
  </si>
  <si>
    <t>Reading the data</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</si>
  <si>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It is possible to convert the Excel Scientific format to the Number format to see the raw data, at the reader's discretion. </t>
  </si>
  <si>
    <t>Glossary</t>
  </si>
  <si>
    <t>CI</t>
  </si>
  <si>
    <t>Confidence interval</t>
  </si>
  <si>
    <t>LOQ</t>
  </si>
  <si>
    <t>Limit of quantitation</t>
  </si>
  <si>
    <t>LOD</t>
  </si>
  <si>
    <t>Limit of detection</t>
  </si>
  <si>
    <t>SD</t>
  </si>
  <si>
    <t>Standard deviation</t>
  </si>
  <si>
    <t>Relative humidity</t>
  </si>
  <si>
    <t>Standard error</t>
  </si>
  <si>
    <t>REALM Test 7: Raw Data</t>
  </si>
  <si>
    <t>This data file covers REALM Test 7, the full test report for all REALM tests are available online.</t>
  </si>
  <si>
    <t xml:space="preserve">Raw data: To help with a more layperson intepretation, this chart converts the Log data in the table above into Raw data, which represents individual virus particles. Other columns were removed because they relate to calculations specific to the Log value. </t>
  </si>
  <si>
    <t>Published online: February 11,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</si>
</sst>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18" x14ac:knownFonts="1">
    <font>
      <sz val="10"/>
      <name val="Arial"/>
    </font>
    <font>
      <sz val="11"/>
      <color theme="1"/>
      <name val="Calibri"/>
      <family val="2"/>
      <scheme val="minor"/>
    </font>
    <font>
      <b/>
      <sz val="12"/>
      <name val="Arial"/>
      <family val="2"/>
    </font>
    <font>
      <sz val="12"/>
      <name val="Arial"/>
      <family val="2"/>
    </font>
    <font>
      <sz val="10"/>
      <name val="Arial"/>
      <family val="2"/>
    </font>
    <font>
      <b/>
      <sz val="11"/>
      <name val="Arial"/>
      <family val="2"/>
    </font>
    <font>
      <sz val="10"/>
      <color theme="1"/>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0"/>
      <name val="Arial"/>
      <family val="2"/>
    </font>
  </fonts>
  <fills count="7">
    <fill>
      <patternFill patternType="none"/>
    </fill>
    <fill>
      <patternFill patternType="gray125"/>
    </fill>
    <fill>
      <patternFill patternType="solid">
        <fgColor indexed="22"/>
        <bgColor indexed="64"/>
      </patternFill>
    </fill>
    <fill>
      <patternFill patternType="lightDown">
        <bgColor indexed="8"/>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s>
  <borders count="32">
    <border>
      <left/>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ck">
        <color indexed="64"/>
      </bottom>
      <diagonal/>
    </border>
    <border>
      <left style="thin">
        <color indexed="64"/>
      </left>
      <right style="thin">
        <color indexed="64"/>
      </right>
      <top/>
      <bottom style="medium">
        <color indexed="64"/>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4" fillId="0" borderId="0"/>
    <xf numFmtId="0" fontId="4" fillId="0" borderId="0"/>
    <xf numFmtId="0" fontId="11" fillId="0" borderId="0" applyNumberFormat="0" applyFill="0" applyBorder="0" applyAlignment="0" applyProtection="0"/>
    <xf numFmtId="0" fontId="1" fillId="0" borderId="0"/>
    <xf numFmtId="0" fontId="14" fillId="0" borderId="0" applyNumberFormat="0" applyFill="0" applyBorder="0" applyAlignment="0" applyProtection="0">
      <alignment vertical="top"/>
      <protection locked="0"/>
    </xf>
  </cellStyleXfs>
  <cellXfs count="182">
    <xf numFmtId="0" fontId="0" fillId="0" borderId="0" xfId="0"/>
    <xf numFmtId="0" fontId="2" fillId="0" borderId="0" xfId="0" applyFont="1" applyAlignment="1">
      <alignment horizontal="center"/>
    </xf>
    <xf numFmtId="0" fontId="3" fillId="0" borderId="0" xfId="0" applyFont="1" applyAlignment="1">
      <alignment horizontal="center" vertical="center"/>
    </xf>
    <xf numFmtId="0" fontId="3" fillId="0" borderId="0" xfId="0" applyFont="1"/>
    <xf numFmtId="0" fontId="3" fillId="0" borderId="0" xfId="0" applyFont="1" applyAlignment="1">
      <alignment horizontal="center"/>
    </xf>
    <xf numFmtId="2" fontId="3" fillId="0" borderId="0" xfId="0" applyNumberFormat="1" applyFont="1" applyAlignment="1">
      <alignment horizontal="center" vertical="center"/>
    </xf>
    <xf numFmtId="11" fontId="3" fillId="0" borderId="0" xfId="0" applyNumberFormat="1" applyFont="1" applyAlignment="1">
      <alignment horizontal="center" vertical="center"/>
    </xf>
    <xf numFmtId="0" fontId="3" fillId="4" borderId="2" xfId="0" applyFont="1" applyFill="1" applyBorder="1" applyAlignment="1">
      <alignment horizontal="center" vertical="center"/>
    </xf>
    <xf numFmtId="2" fontId="3" fillId="3" borderId="2" xfId="0" applyNumberFormat="1" applyFont="1" applyFill="1" applyBorder="1" applyAlignment="1">
      <alignment horizontal="center" vertical="center"/>
    </xf>
    <xf numFmtId="11" fontId="3" fillId="0" borderId="4" xfId="0" applyNumberFormat="1" applyFont="1" applyBorder="1" applyAlignment="1">
      <alignment horizontal="center" vertical="center"/>
    </xf>
    <xf numFmtId="0" fontId="3" fillId="0" borderId="0" xfId="0" applyFont="1"/>
    <xf numFmtId="11" fontId="3" fillId="0" borderId="6" xfId="0" applyNumberFormat="1" applyFont="1" applyBorder="1" applyAlignment="1">
      <alignment horizontal="center" vertical="center"/>
    </xf>
    <xf numFmtId="2" fontId="3" fillId="4" borderId="7" xfId="0" applyNumberFormat="1" applyFont="1" applyFill="1" applyBorder="1" applyAlignment="1">
      <alignment horizontal="center" vertical="center"/>
    </xf>
    <xf numFmtId="2" fontId="2" fillId="4" borderId="7" xfId="0" applyNumberFormat="1" applyFont="1" applyFill="1" applyBorder="1" applyAlignment="1">
      <alignment horizontal="center" vertical="center"/>
    </xf>
    <xf numFmtId="165" fontId="3" fillId="4" borderId="7" xfId="0" applyNumberFormat="1" applyFont="1" applyFill="1" applyBorder="1" applyAlignment="1">
      <alignment horizontal="center" vertical="center"/>
    </xf>
    <xf numFmtId="11" fontId="3" fillId="5" borderId="4" xfId="0" applyNumberFormat="1" applyFont="1" applyFill="1" applyBorder="1" applyAlignment="1">
      <alignment horizontal="center" vertical="center"/>
    </xf>
    <xf numFmtId="11" fontId="3" fillId="4" borderId="7" xfId="0" applyNumberFormat="1" applyFont="1" applyFill="1" applyBorder="1" applyAlignment="1">
      <alignment horizontal="center" vertical="center"/>
    </xf>
    <xf numFmtId="2" fontId="3" fillId="4" borderId="6" xfId="0" applyNumberFormat="1" applyFont="1" applyFill="1" applyBorder="1" applyAlignment="1">
      <alignment horizontal="center" vertical="center"/>
    </xf>
    <xf numFmtId="164" fontId="3" fillId="4" borderId="7" xfId="0" applyNumberFormat="1" applyFont="1" applyFill="1" applyBorder="1" applyAlignment="1">
      <alignment horizontal="center" vertical="center"/>
    </xf>
    <xf numFmtId="11" fontId="3" fillId="4" borderId="8" xfId="0" applyNumberFormat="1" applyFont="1" applyFill="1" applyBorder="1" applyAlignment="1">
      <alignment horizontal="center" vertical="center"/>
    </xf>
    <xf numFmtId="2" fontId="3" fillId="4" borderId="8" xfId="0" applyNumberFormat="1" applyFont="1" applyFill="1" applyBorder="1" applyAlignment="1">
      <alignment horizontal="center" vertical="center"/>
    </xf>
    <xf numFmtId="164" fontId="3" fillId="4" borderId="8" xfId="0" applyNumberFormat="1" applyFont="1" applyFill="1" applyBorder="1" applyAlignment="1">
      <alignment horizontal="center" vertical="center"/>
    </xf>
    <xf numFmtId="11" fontId="3" fillId="0" borderId="8" xfId="0" applyNumberFormat="1" applyFont="1" applyBorder="1" applyAlignment="1">
      <alignment horizontal="center" vertical="center"/>
    </xf>
    <xf numFmtId="11" fontId="3" fillId="5" borderId="6" xfId="0" applyNumberFormat="1" applyFont="1" applyFill="1" applyBorder="1" applyAlignment="1">
      <alignment horizontal="center" vertical="center"/>
    </xf>
    <xf numFmtId="2" fontId="3" fillId="5" borderId="4"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2" fontId="2" fillId="2" borderId="12" xfId="0" applyNumberFormat="1" applyFont="1" applyFill="1" applyBorder="1" applyAlignment="1">
      <alignment horizontal="center" vertical="center" wrapText="1"/>
    </xf>
    <xf numFmtId="11" fontId="2" fillId="2" borderId="12" xfId="0" applyNumberFormat="1" applyFont="1" applyFill="1" applyBorder="1" applyAlignment="1">
      <alignment horizontal="center" vertical="center" wrapText="1"/>
    </xf>
    <xf numFmtId="0" fontId="5" fillId="2" borderId="11"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3" fillId="4" borderId="17" xfId="0" applyFont="1" applyFill="1" applyBorder="1" applyAlignment="1">
      <alignment horizontal="center" vertical="center"/>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165" fontId="3" fillId="4" borderId="19" xfId="0" applyNumberFormat="1" applyFont="1" applyFill="1" applyBorder="1" applyAlignment="1">
      <alignment horizontal="center" vertical="center"/>
    </xf>
    <xf numFmtId="0" fontId="3" fillId="0" borderId="21" xfId="0" applyFont="1" applyBorder="1" applyAlignment="1">
      <alignment horizontal="center" vertical="center"/>
    </xf>
    <xf numFmtId="0" fontId="3" fillId="0" borderId="20" xfId="0" applyFont="1" applyBorder="1" applyAlignment="1">
      <alignment horizontal="center" vertical="center"/>
    </xf>
    <xf numFmtId="11" fontId="3" fillId="0" borderId="26" xfId="0" applyNumberFormat="1" applyFont="1" applyBorder="1" applyAlignment="1">
      <alignment horizontal="center" vertical="center"/>
    </xf>
    <xf numFmtId="11" fontId="3" fillId="4" borderId="26" xfId="0" applyNumberFormat="1" applyFont="1" applyFill="1" applyBorder="1" applyAlignment="1">
      <alignment horizontal="center" vertical="center"/>
    </xf>
    <xf numFmtId="2" fontId="3" fillId="4" borderId="26" xfId="0" applyNumberFormat="1" applyFont="1" applyFill="1" applyBorder="1" applyAlignment="1">
      <alignment horizontal="center" vertical="center"/>
    </xf>
    <xf numFmtId="2" fontId="2" fillId="4" borderId="26" xfId="0" applyNumberFormat="1" applyFont="1" applyFill="1" applyBorder="1" applyAlignment="1">
      <alignment horizontal="center" vertical="center"/>
    </xf>
    <xf numFmtId="165" fontId="3" fillId="4" borderId="26" xfId="0" applyNumberFormat="1" applyFont="1" applyFill="1" applyBorder="1" applyAlignment="1">
      <alignment horizontal="center" vertical="center"/>
    </xf>
    <xf numFmtId="165" fontId="3" fillId="4" borderId="27" xfId="0" applyNumberFormat="1" applyFont="1" applyFill="1" applyBorder="1" applyAlignment="1">
      <alignment horizontal="center" vertical="center"/>
    </xf>
    <xf numFmtId="11" fontId="3" fillId="5" borderId="5"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1"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0" fontId="4" fillId="0" borderId="28" xfId="0" applyFont="1" applyBorder="1"/>
    <xf numFmtId="0" fontId="4" fillId="0" borderId="30" xfId="0" applyFont="1" applyBorder="1"/>
    <xf numFmtId="0" fontId="0" fillId="0" borderId="31" xfId="0" applyBorder="1"/>
    <xf numFmtId="0" fontId="4" fillId="0" borderId="29" xfId="0" applyFont="1" applyBorder="1"/>
    <xf numFmtId="0" fontId="0" fillId="0" borderId="30" xfId="0" applyBorder="1"/>
    <xf numFmtId="0" fontId="3" fillId="5" borderId="14" xfId="0" applyFont="1" applyFill="1" applyBorder="1" applyAlignment="1">
      <alignment horizontal="center" vertical="center"/>
    </xf>
    <xf numFmtId="0" fontId="3" fillId="5" borderId="16"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25" xfId="0" applyFont="1" applyFill="1" applyBorder="1" applyAlignment="1">
      <alignment horizontal="center" vertical="center"/>
    </xf>
    <xf numFmtId="2" fontId="0" fillId="0" borderId="29" xfId="0" applyNumberFormat="1" applyBorder="1"/>
    <xf numFmtId="2" fontId="3" fillId="5" borderId="2"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0" fontId="3" fillId="5" borderId="0" xfId="0" applyFont="1" applyFill="1"/>
    <xf numFmtId="11" fontId="3" fillId="0" borderId="4" xfId="0" applyNumberFormat="1" applyFont="1" applyFill="1" applyBorder="1" applyAlignment="1">
      <alignment horizontal="center" vertical="center"/>
    </xf>
    <xf numFmtId="11" fontId="3" fillId="0" borderId="26" xfId="0" applyNumberFormat="1" applyFont="1" applyFill="1" applyBorder="1" applyAlignment="1">
      <alignment horizontal="center" vertical="center"/>
    </xf>
    <xf numFmtId="11" fontId="3" fillId="0" borderId="8" xfId="0" applyNumberFormat="1" applyFont="1" applyFill="1" applyBorder="1" applyAlignment="1">
      <alignment horizontal="center" vertical="center"/>
    </xf>
    <xf numFmtId="11" fontId="3" fillId="0" borderId="5"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0" fontId="3" fillId="0" borderId="14"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8" xfId="0" applyFont="1" applyFill="1" applyBorder="1" applyAlignment="1">
      <alignment horizontal="center" vertical="center"/>
    </xf>
    <xf numFmtId="11" fontId="3" fillId="0" borderId="6"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0" fontId="3" fillId="0" borderId="20" xfId="0" applyFont="1" applyFill="1" applyBorder="1" applyAlignment="1">
      <alignment horizontal="center" vertical="center"/>
    </xf>
    <xf numFmtId="0" fontId="7" fillId="0" borderId="0" xfId="2" applyFont="1" applyAlignment="1">
      <alignment horizontal="left" wrapText="1"/>
    </xf>
    <xf numFmtId="0" fontId="8" fillId="0" borderId="0" xfId="0" applyFont="1"/>
    <xf numFmtId="0" fontId="9" fillId="0" borderId="0" xfId="2" applyFont="1"/>
    <xf numFmtId="0" fontId="10" fillId="0" borderId="0" xfId="2" applyFont="1"/>
    <xf numFmtId="0" fontId="9" fillId="0" borderId="0" xfId="0" applyFont="1"/>
    <xf numFmtId="0" fontId="12" fillId="0" borderId="0" xfId="3" applyFont="1" applyAlignment="1">
      <alignment horizontal="left"/>
    </xf>
    <xf numFmtId="0" fontId="13" fillId="0" borderId="0" xfId="4" applyFont="1"/>
    <xf numFmtId="0" fontId="15" fillId="0" borderId="0" xfId="5" applyFont="1" applyAlignment="1" applyProtection="1"/>
    <xf numFmtId="0" fontId="9" fillId="0" borderId="0" xfId="0" applyFont="1" applyAlignment="1">
      <alignment horizontal="left"/>
    </xf>
    <xf numFmtId="0" fontId="16" fillId="0" borderId="0" xfId="0" applyFont="1" applyAlignment="1">
      <alignment vertical="center" wrapText="1"/>
    </xf>
    <xf numFmtId="0" fontId="9" fillId="0" borderId="0" xfId="0" applyFont="1" applyAlignment="1">
      <alignment vertical="center"/>
    </xf>
    <xf numFmtId="0" fontId="17" fillId="0" borderId="0" xfId="0" applyFont="1"/>
    <xf numFmtId="0" fontId="4" fillId="0" borderId="0" xfId="0" applyFont="1"/>
    <xf numFmtId="0" fontId="6" fillId="0" borderId="0" xfId="0" applyFont="1"/>
    <xf numFmtId="3" fontId="3" fillId="0" borderId="6" xfId="0"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3" fillId="0" borderId="2" xfId="0" applyNumberFormat="1" applyFont="1" applyBorder="1" applyAlignment="1">
      <alignment horizontal="center" vertical="center"/>
    </xf>
    <xf numFmtId="3" fontId="3" fillId="0" borderId="1" xfId="0" applyNumberFormat="1" applyFont="1" applyFill="1" applyBorder="1" applyAlignment="1">
      <alignment horizontal="center" vertical="center"/>
    </xf>
    <xf numFmtId="3" fontId="3" fillId="0" borderId="1" xfId="0" applyNumberFormat="1" applyFont="1" applyBorder="1" applyAlignment="1">
      <alignment horizontal="center" vertical="center"/>
    </xf>
    <xf numFmtId="3" fontId="3" fillId="5" borderId="2" xfId="0" applyNumberFormat="1" applyFont="1" applyFill="1" applyBorder="1" applyAlignment="1">
      <alignment horizontal="center" vertical="center"/>
    </xf>
    <xf numFmtId="3" fontId="3" fillId="0" borderId="6" xfId="0" applyNumberFormat="1" applyFont="1" applyBorder="1" applyAlignment="1">
      <alignment horizontal="center" vertical="center"/>
    </xf>
    <xf numFmtId="3" fontId="3" fillId="5" borderId="1" xfId="0" applyNumberFormat="1" applyFont="1" applyFill="1" applyBorder="1" applyAlignment="1">
      <alignment horizontal="center" vertical="center"/>
    </xf>
    <xf numFmtId="3" fontId="3" fillId="5" borderId="6" xfId="0" applyNumberFormat="1" applyFont="1" applyFill="1" applyBorder="1" applyAlignment="1">
      <alignment horizontal="center" vertical="center"/>
    </xf>
    <xf numFmtId="3" fontId="3" fillId="5" borderId="5" xfId="0" applyNumberFormat="1" applyFont="1" applyFill="1" applyBorder="1" applyAlignment="1">
      <alignment horizontal="center" vertical="center"/>
    </xf>
    <xf numFmtId="3" fontId="3" fillId="0" borderId="8" xfId="0" applyNumberFormat="1" applyFont="1" applyBorder="1" applyAlignment="1">
      <alignment horizontal="center" vertical="center"/>
    </xf>
    <xf numFmtId="3" fontId="3" fillId="0" borderId="26" xfId="0" applyNumberFormat="1" applyFont="1" applyBorder="1" applyAlignment="1">
      <alignment horizontal="center" vertical="center"/>
    </xf>
    <xf numFmtId="3" fontId="3" fillId="0" borderId="5" xfId="0" applyNumberFormat="1" applyFont="1" applyFill="1" applyBorder="1" applyAlignment="1">
      <alignment horizontal="center" vertical="center"/>
    </xf>
    <xf numFmtId="3" fontId="3" fillId="0" borderId="8" xfId="0" applyNumberFormat="1" applyFont="1" applyFill="1" applyBorder="1" applyAlignment="1">
      <alignment horizontal="center" vertical="center"/>
    </xf>
    <xf numFmtId="3" fontId="3" fillId="0" borderId="4" xfId="0" applyNumberFormat="1" applyFont="1" applyFill="1" applyBorder="1" applyAlignment="1">
      <alignment horizontal="center" vertical="center"/>
    </xf>
    <xf numFmtId="3" fontId="3" fillId="0" borderId="26" xfId="0" applyNumberFormat="1" applyFont="1" applyFill="1" applyBorder="1" applyAlignment="1">
      <alignment horizontal="center" vertical="center"/>
    </xf>
    <xf numFmtId="3" fontId="3" fillId="5" borderId="4" xfId="0" applyNumberFormat="1" applyFont="1" applyFill="1" applyBorder="1" applyAlignment="1">
      <alignment horizontal="center" vertical="center"/>
    </xf>
    <xf numFmtId="3" fontId="3" fillId="0" borderId="4" xfId="0" applyNumberFormat="1" applyFont="1" applyBorder="1" applyAlignment="1">
      <alignment horizontal="center" vertical="center"/>
    </xf>
    <xf numFmtId="0" fontId="9" fillId="0" borderId="0" xfId="0" applyFont="1" applyAlignment="1">
      <alignment horizontal="left"/>
    </xf>
    <xf numFmtId="0" fontId="9" fillId="0" borderId="0" xfId="0" applyFont="1" applyAlignment="1">
      <alignment horizontal="left" wrapText="1"/>
    </xf>
    <xf numFmtId="0" fontId="4" fillId="0" borderId="0" xfId="0" applyFont="1" applyAlignment="1">
      <alignment horizontal="left" wrapText="1"/>
    </xf>
    <xf numFmtId="0" fontId="3" fillId="0" borderId="0" xfId="1" applyFont="1" applyAlignment="1">
      <alignment horizontal="left" wrapText="1"/>
    </xf>
    <xf numFmtId="165" fontId="3" fillId="5" borderId="15" xfId="0" applyNumberFormat="1" applyFont="1" applyFill="1" applyBorder="1" applyAlignment="1">
      <alignment horizontal="center" vertical="center"/>
    </xf>
    <xf numFmtId="165" fontId="3" fillId="5" borderId="17"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2" fontId="2" fillId="6" borderId="1" xfId="0" applyNumberFormat="1" applyFont="1" applyFill="1" applyBorder="1" applyAlignment="1">
      <alignment horizontal="center" vertical="center"/>
    </xf>
    <xf numFmtId="2" fontId="2" fillId="6" borderId="2" xfId="0" applyNumberFormat="1" applyFont="1" applyFill="1" applyBorder="1" applyAlignment="1">
      <alignment horizontal="center" vertical="center"/>
    </xf>
    <xf numFmtId="165" fontId="3" fillId="5" borderId="1" xfId="0" applyNumberFormat="1" applyFont="1" applyFill="1" applyBorder="1" applyAlignment="1">
      <alignment horizontal="center" vertical="center"/>
    </xf>
    <xf numFmtId="165" fontId="3" fillId="5" borderId="2" xfId="0" applyNumberFormat="1" applyFont="1" applyFill="1" applyBorder="1" applyAlignment="1">
      <alignment horizontal="center" vertical="center"/>
    </xf>
    <xf numFmtId="165" fontId="3" fillId="0" borderId="15" xfId="0" applyNumberFormat="1" applyFont="1" applyBorder="1" applyAlignment="1">
      <alignment horizontal="center" vertical="center"/>
    </xf>
    <xf numFmtId="165" fontId="3" fillId="0" borderId="17" xfId="0" applyNumberFormat="1" applyFont="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65" fontId="3" fillId="0" borderId="1" xfId="0" applyNumberFormat="1" applyFont="1" applyBorder="1" applyAlignment="1">
      <alignment horizontal="center" vertical="center"/>
    </xf>
    <xf numFmtId="165"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164" fontId="3" fillId="0" borderId="2" xfId="0" applyNumberFormat="1" applyFont="1" applyFill="1" applyBorder="1" applyAlignment="1">
      <alignment horizontal="center" vertical="center"/>
    </xf>
    <xf numFmtId="11" fontId="3" fillId="5" borderId="3" xfId="0" applyNumberFormat="1" applyFont="1" applyFill="1" applyBorder="1" applyAlignment="1">
      <alignment horizontal="center" vertical="center"/>
    </xf>
    <xf numFmtId="2" fontId="3" fillId="5" borderId="3" xfId="0" applyNumberFormat="1" applyFont="1" applyFill="1" applyBorder="1" applyAlignment="1">
      <alignment horizontal="center" vertical="center"/>
    </xf>
    <xf numFmtId="2" fontId="2" fillId="6" borderId="5" xfId="0" applyNumberFormat="1" applyFont="1" applyFill="1" applyBorder="1" applyAlignment="1">
      <alignment horizontal="center" vertical="center"/>
    </xf>
    <xf numFmtId="2" fontId="2" fillId="6" borderId="3" xfId="0" applyNumberFormat="1" applyFont="1" applyFill="1" applyBorder="1" applyAlignment="1">
      <alignment horizontal="center" vertical="center"/>
    </xf>
    <xf numFmtId="2" fontId="2" fillId="6" borderId="9" xfId="0" applyNumberFormat="1" applyFont="1" applyFill="1" applyBorder="1" applyAlignment="1">
      <alignment horizontal="center" vertical="center"/>
    </xf>
    <xf numFmtId="165" fontId="3" fillId="5" borderId="3" xfId="0" applyNumberFormat="1" applyFont="1" applyFill="1" applyBorder="1" applyAlignment="1">
      <alignment horizontal="center" vertical="center"/>
    </xf>
    <xf numFmtId="165" fontId="3" fillId="5" borderId="9" xfId="0" applyNumberFormat="1" applyFont="1" applyFill="1" applyBorder="1" applyAlignment="1">
      <alignment horizontal="center" vertical="center"/>
    </xf>
    <xf numFmtId="165" fontId="3" fillId="5" borderId="5" xfId="0" applyNumberFormat="1" applyFont="1" applyFill="1" applyBorder="1" applyAlignment="1">
      <alignment horizontal="center" vertical="center"/>
    </xf>
    <xf numFmtId="165" fontId="3" fillId="5" borderId="22" xfId="0" applyNumberFormat="1" applyFont="1" applyFill="1" applyBorder="1" applyAlignment="1">
      <alignment horizontal="center" vertical="center"/>
    </xf>
    <xf numFmtId="165" fontId="3" fillId="5" borderId="23" xfId="0" applyNumberFormat="1" applyFont="1" applyFill="1" applyBorder="1" applyAlignment="1">
      <alignment horizontal="center" vertical="center"/>
    </xf>
    <xf numFmtId="165" fontId="3" fillId="5" borderId="24" xfId="0" applyNumberFormat="1" applyFont="1" applyFill="1" applyBorder="1" applyAlignment="1">
      <alignment horizontal="center" vertical="center"/>
    </xf>
    <xf numFmtId="11" fontId="3" fillId="0" borderId="3" xfId="0" applyNumberFormat="1" applyFont="1" applyFill="1" applyBorder="1" applyAlignment="1">
      <alignment horizontal="center" vertical="center"/>
    </xf>
    <xf numFmtId="165" fontId="3" fillId="0" borderId="5" xfId="0" applyNumberFormat="1" applyFont="1" applyFill="1" applyBorder="1" applyAlignment="1">
      <alignment horizontal="center" vertical="center"/>
    </xf>
    <xf numFmtId="165" fontId="3" fillId="0" borderId="3" xfId="0" applyNumberFormat="1" applyFont="1" applyFill="1" applyBorder="1" applyAlignment="1">
      <alignment horizontal="center" vertical="center"/>
    </xf>
    <xf numFmtId="165" fontId="3" fillId="0" borderId="9" xfId="0" applyNumberFormat="1" applyFont="1" applyFill="1" applyBorder="1" applyAlignment="1">
      <alignment horizontal="center" vertical="center"/>
    </xf>
    <xf numFmtId="2" fontId="3" fillId="0" borderId="3" xfId="0" applyNumberFormat="1" applyFont="1" applyBorder="1" applyAlignment="1">
      <alignment horizontal="center" vertical="center"/>
    </xf>
    <xf numFmtId="165" fontId="3" fillId="0" borderId="5" xfId="0" applyNumberFormat="1" applyFont="1" applyBorder="1" applyAlignment="1">
      <alignment horizontal="center" vertical="center"/>
    </xf>
    <xf numFmtId="165" fontId="3" fillId="0" borderId="3" xfId="0" applyNumberFormat="1" applyFont="1" applyBorder="1" applyAlignment="1">
      <alignment horizontal="center" vertical="center"/>
    </xf>
    <xf numFmtId="165" fontId="3" fillId="0" borderId="9" xfId="0" applyNumberFormat="1" applyFont="1" applyBorder="1" applyAlignment="1">
      <alignment horizontal="center" vertical="center"/>
    </xf>
    <xf numFmtId="165" fontId="3" fillId="0" borderId="22" xfId="0" applyNumberFormat="1" applyFont="1" applyBorder="1" applyAlignment="1">
      <alignment horizontal="center" vertical="center"/>
    </xf>
    <xf numFmtId="165" fontId="3" fillId="0" borderId="23" xfId="0" applyNumberFormat="1" applyFont="1" applyBorder="1" applyAlignment="1">
      <alignment horizontal="center" vertical="center"/>
    </xf>
    <xf numFmtId="165" fontId="3" fillId="0" borderId="24" xfId="0" applyNumberFormat="1" applyFont="1" applyBorder="1" applyAlignment="1">
      <alignment horizontal="center" vertical="center"/>
    </xf>
    <xf numFmtId="0" fontId="13" fillId="0" borderId="0" xfId="2" applyFont="1"/>
  </cellXfs>
  <cellStyles count="6">
    <cellStyle name="Hyperlink 2" xfId="3" xr:uid="{A13DEBB1-B076-4911-A88F-01DDDE7A1AF2}"/>
    <cellStyle name="Hyperlink 2 2" xfId="5" xr:uid="{24D5F563-40BB-4280-84C2-3A69AF079F92}"/>
    <cellStyle name="Normal" xfId="0" builtinId="0"/>
    <cellStyle name="Normal 2" xfId="1" xr:uid="{32A55E54-3340-452B-97C1-CDF32BE6BCB0}"/>
    <cellStyle name="Normal 3" xfId="4" xr:uid="{C53E9C3F-BE2B-4D7C-B56B-B3BAFC335703}"/>
    <cellStyle name="Normal_Title Page" xfId="2" xr:uid="{5C5FAB04-7105-4159-9CE6-AC1601571EB3}"/>
  </cellStyles>
  <dxfs count="0"/>
  <tableStyles count="0" defaultTableStyle="TableStyleMedium9" defaultPivotStyle="PivotStyleLight16"/>
  <colors>
    <mruColors>
      <color rgb="FF99CCFF"/>
      <color rgb="FFFF9147"/>
      <color rgb="FFFFCC00"/>
      <color rgb="FFFFCCFF"/>
      <color rgb="FFFF6600"/>
      <color rgb="FFCCFFCC"/>
      <color rgb="FF99FFCC"/>
      <color rgb="FFFFFFCC"/>
      <color rgb="FF00CC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552451</xdr:colOff>
      <xdr:row>0</xdr:row>
      <xdr:rowOff>152401</xdr:rowOff>
    </xdr:from>
    <xdr:to>
      <xdr:col>8</xdr:col>
      <xdr:colOff>76201</xdr:colOff>
      <xdr:row>22</xdr:row>
      <xdr:rowOff>21173</xdr:rowOff>
    </xdr:to>
    <xdr:pic>
      <xdr:nvPicPr>
        <xdr:cNvPr id="2" name="Picture 1">
          <a:extLst>
            <a:ext uri="{FF2B5EF4-FFF2-40B4-BE49-F238E27FC236}">
              <a16:creationId xmlns:a16="http://schemas.microsoft.com/office/drawing/2014/main" id="{E22C73D9-D32A-4FBF-9BCF-DFD708A4D884}"/>
            </a:ext>
          </a:extLst>
        </xdr:cNvPr>
        <xdr:cNvPicPr>
          <a:picLocks noChangeAspect="1"/>
        </xdr:cNvPicPr>
      </xdr:nvPicPr>
      <xdr:blipFill>
        <a:blip xmlns:r="http://schemas.openxmlformats.org/officeDocument/2006/relationships" r:embed="rId1"/>
        <a:stretch>
          <a:fillRect/>
        </a:stretch>
      </xdr:blipFill>
      <xdr:spPr>
        <a:xfrm>
          <a:off x="552451" y="152401"/>
          <a:ext cx="4400550" cy="3431122"/>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Willenberg, Zachary J" id="{C91A2BE2-38D8-4C9A-89D9-D89E032D8BE6}" userId="S::willenbergz@battelle.org::86039121-74d5-44be-b479-f9ae5dac9a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1" dT="2020-08-20T14:20:49.05" personId="{C91A2BE2-38D8-4C9A-89D9-D89E032D8BE6}" id="{68B4C283-64AE-43D5-B694-9543E1BDA858}">
    <text>None of the values changed, but I did fix the cell references.</text>
  </threadedComment>
</ThreadedComments>
</file>

<file path=xl/worksheets/_rels/sheet1.xml.rels><?xml version="1.0" encoding="UTF-8" standalone="yes"?>
<Relationships xmlns="http://schemas.openxmlformats.org/package/2006/relationships"><Relationship Id="rId2" Type="http://schemas.openxmlformats.org/officeDocument/2006/relationships/hyperlink" Target="https://oc.lc/realm-project" TargetMode="External"/><Relationship Id="rId1" Type="http://schemas.openxmlformats.org/officeDocument/2006/relationships/hyperlink" Target="http://creativecommons.org/licenses/by/4.0/"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248B1-A66F-4327-8DC2-B75A15593258}">
  <dimension ref="A1:J19"/>
  <sheetViews>
    <sheetView tabSelected="1" workbookViewId="0">
      <selection activeCell="A7" sqref="A7"/>
    </sheetView>
  </sheetViews>
  <sheetFormatPr defaultRowHeight="12.75" x14ac:dyDescent="0.2"/>
  <cols>
    <col min="1" max="1" width="137.7109375" customWidth="1"/>
    <col min="2" max="2" width="17.42578125" bestFit="1" customWidth="1"/>
  </cols>
  <sheetData>
    <row r="1" spans="1:10" ht="23.25" x14ac:dyDescent="0.35">
      <c r="A1" s="99" t="s">
        <v>182</v>
      </c>
      <c r="B1" s="100"/>
      <c r="C1" s="100"/>
      <c r="D1" s="100"/>
      <c r="E1" s="100"/>
      <c r="F1" s="100"/>
      <c r="G1" s="100"/>
      <c r="H1" s="100"/>
      <c r="I1" s="100"/>
      <c r="J1" s="100"/>
    </row>
    <row r="2" spans="1:10" ht="23.25" x14ac:dyDescent="0.35">
      <c r="A2" s="99"/>
      <c r="B2" s="100"/>
      <c r="C2" s="100"/>
      <c r="D2" s="100"/>
      <c r="E2" s="100"/>
      <c r="F2" s="100"/>
      <c r="G2" s="100"/>
      <c r="H2" s="100"/>
      <c r="I2" s="100"/>
      <c r="J2" s="100"/>
    </row>
    <row r="3" spans="1:10" ht="16.5" x14ac:dyDescent="0.3">
      <c r="A3" s="101" t="s">
        <v>161</v>
      </c>
      <c r="B3" s="100"/>
      <c r="C3" s="100"/>
      <c r="D3" s="100"/>
      <c r="E3" s="100"/>
      <c r="F3" s="100"/>
      <c r="G3" s="100"/>
      <c r="H3" s="100"/>
      <c r="I3" s="100"/>
      <c r="J3" s="100"/>
    </row>
    <row r="4" spans="1:10" ht="18.75" x14ac:dyDescent="0.3">
      <c r="A4" s="102" t="s">
        <v>162</v>
      </c>
      <c r="B4" s="100"/>
      <c r="C4" s="100"/>
      <c r="D4" s="100"/>
      <c r="E4" s="100"/>
      <c r="F4" s="100"/>
      <c r="G4" s="100"/>
      <c r="H4" s="100"/>
      <c r="I4" s="100"/>
      <c r="J4" s="100"/>
    </row>
    <row r="5" spans="1:10" ht="16.5" x14ac:dyDescent="0.3">
      <c r="A5" s="101" t="s">
        <v>163</v>
      </c>
      <c r="B5" s="103"/>
      <c r="C5" s="103"/>
      <c r="D5" s="103"/>
      <c r="E5" s="103"/>
      <c r="F5" s="103"/>
      <c r="G5" s="103"/>
      <c r="H5" s="103"/>
      <c r="I5" s="103"/>
      <c r="J5" s="103"/>
    </row>
    <row r="6" spans="1:10" ht="16.5" x14ac:dyDescent="0.3">
      <c r="A6" s="101"/>
      <c r="B6" s="103"/>
      <c r="C6" s="103"/>
      <c r="D6" s="103"/>
      <c r="E6" s="103"/>
      <c r="F6" s="103"/>
      <c r="G6" s="103"/>
      <c r="H6" s="103"/>
      <c r="I6" s="103"/>
      <c r="J6" s="103"/>
    </row>
    <row r="7" spans="1:10" ht="16.5" x14ac:dyDescent="0.3">
      <c r="A7" s="181" t="s">
        <v>185</v>
      </c>
      <c r="B7" s="103"/>
      <c r="C7" s="103"/>
      <c r="D7" s="103"/>
      <c r="E7" s="103"/>
      <c r="F7" s="103"/>
      <c r="G7" s="103"/>
      <c r="H7" s="103"/>
      <c r="I7" s="103"/>
      <c r="J7" s="103"/>
    </row>
    <row r="8" spans="1:10" ht="16.5" x14ac:dyDescent="0.3">
      <c r="A8" s="101"/>
      <c r="B8" s="103"/>
      <c r="C8" s="103"/>
      <c r="D8" s="103"/>
      <c r="E8" s="103"/>
      <c r="F8" s="103"/>
      <c r="G8" s="103"/>
      <c r="H8" s="103"/>
      <c r="I8" s="103"/>
      <c r="J8" s="103"/>
    </row>
    <row r="9" spans="1:10" ht="16.5" x14ac:dyDescent="0.3">
      <c r="A9" s="131" t="s">
        <v>183</v>
      </c>
      <c r="B9" s="131"/>
      <c r="C9" s="131"/>
      <c r="D9" s="131"/>
      <c r="E9" s="131"/>
      <c r="F9" s="131"/>
      <c r="G9" s="131"/>
      <c r="H9" s="131"/>
      <c r="I9" s="131"/>
      <c r="J9" s="131"/>
    </row>
    <row r="10" spans="1:10" ht="16.5" x14ac:dyDescent="0.3">
      <c r="A10" s="104" t="s">
        <v>164</v>
      </c>
      <c r="B10" s="103"/>
      <c r="C10" s="103"/>
      <c r="D10" s="103"/>
      <c r="E10" s="103"/>
      <c r="F10" s="103"/>
      <c r="G10" s="103"/>
      <c r="H10" s="103"/>
      <c r="I10" s="103"/>
      <c r="J10" s="103"/>
    </row>
    <row r="11" spans="1:10" ht="16.5" x14ac:dyDescent="0.3">
      <c r="A11" s="104"/>
      <c r="B11" s="103"/>
      <c r="C11" s="103"/>
      <c r="D11" s="103"/>
      <c r="E11" s="103"/>
      <c r="F11" s="103"/>
      <c r="G11" s="103"/>
      <c r="H11" s="103"/>
      <c r="I11" s="103"/>
      <c r="J11" s="103"/>
    </row>
    <row r="12" spans="1:10" ht="16.5" x14ac:dyDescent="0.3">
      <c r="A12" s="105" t="s">
        <v>165</v>
      </c>
      <c r="B12" s="103"/>
      <c r="C12" s="103"/>
      <c r="D12" s="103"/>
      <c r="E12" s="103"/>
      <c r="F12" s="103"/>
      <c r="G12" s="103"/>
      <c r="H12" s="103"/>
      <c r="I12" s="103"/>
      <c r="J12" s="103"/>
    </row>
    <row r="13" spans="1:10" ht="16.5" x14ac:dyDescent="0.3">
      <c r="A13" s="106" t="s">
        <v>166</v>
      </c>
      <c r="B13" s="103"/>
      <c r="C13" s="103"/>
      <c r="D13" s="103"/>
      <c r="E13" s="103"/>
      <c r="F13" s="103"/>
      <c r="G13" s="103"/>
      <c r="H13" s="103"/>
      <c r="I13" s="103"/>
      <c r="J13" s="103"/>
    </row>
    <row r="14" spans="1:10" ht="15" x14ac:dyDescent="0.3">
      <c r="A14" s="100"/>
      <c r="B14" s="100"/>
      <c r="C14" s="100"/>
      <c r="D14" s="100"/>
      <c r="E14" s="100"/>
      <c r="F14" s="100"/>
      <c r="G14" s="100"/>
      <c r="H14" s="100"/>
      <c r="I14" s="100"/>
      <c r="J14" s="100"/>
    </row>
    <row r="15" spans="1:10" ht="16.5" x14ac:dyDescent="0.3">
      <c r="A15" s="132"/>
      <c r="B15" s="132"/>
      <c r="C15" s="132"/>
      <c r="D15" s="132"/>
      <c r="E15" s="132"/>
      <c r="F15" s="132"/>
      <c r="G15" s="132"/>
      <c r="H15" s="132"/>
      <c r="I15" s="132"/>
      <c r="J15" s="132"/>
    </row>
    <row r="16" spans="1:10" ht="18.75" customHeight="1" x14ac:dyDescent="0.3">
      <c r="A16" s="107"/>
      <c r="B16" s="103"/>
      <c r="C16" s="107"/>
      <c r="D16" s="107"/>
      <c r="E16" s="107"/>
      <c r="F16" s="107"/>
      <c r="G16" s="107"/>
      <c r="H16" s="107"/>
      <c r="I16" s="107"/>
      <c r="J16" s="107"/>
    </row>
    <row r="17" spans="1:10" ht="45" x14ac:dyDescent="0.2">
      <c r="A17" s="108" t="s">
        <v>167</v>
      </c>
      <c r="B17" s="109"/>
      <c r="C17" s="109"/>
      <c r="D17" s="109"/>
      <c r="E17" s="109"/>
      <c r="F17" s="109"/>
      <c r="G17" s="109"/>
      <c r="H17" s="109"/>
      <c r="I17" s="109"/>
      <c r="J17" s="109"/>
    </row>
    <row r="19" spans="1:10" ht="30" x14ac:dyDescent="0.2">
      <c r="A19" s="108" t="s">
        <v>168</v>
      </c>
    </row>
  </sheetData>
  <mergeCells count="2">
    <mergeCell ref="A9:J9"/>
    <mergeCell ref="A15:J15"/>
  </mergeCells>
  <hyperlinks>
    <hyperlink ref="A13" r:id="rId1" xr:uid="{D7B51B5D-F6DE-41E0-94F0-E3219E2FE291}"/>
    <hyperlink ref="A10" r:id="rId2" xr:uid="{BA37F767-6C61-495C-8743-D725591329C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A2C51-528D-4ADC-913E-B0B8B8076C51}">
  <dimension ref="A1:J13"/>
  <sheetViews>
    <sheetView workbookViewId="0">
      <selection activeCell="A16" sqref="A16"/>
    </sheetView>
  </sheetViews>
  <sheetFormatPr defaultRowHeight="12.75" x14ac:dyDescent="0.2"/>
  <cols>
    <col min="2" max="2" width="20.140625" bestFit="1" customWidth="1"/>
  </cols>
  <sheetData>
    <row r="1" spans="1:10" x14ac:dyDescent="0.2">
      <c r="A1" s="110" t="s">
        <v>169</v>
      </c>
    </row>
    <row r="2" spans="1:10" ht="78" customHeight="1" x14ac:dyDescent="0.2">
      <c r="A2" s="133" t="s">
        <v>170</v>
      </c>
      <c r="B2" s="133"/>
      <c r="C2" s="133"/>
      <c r="D2" s="133"/>
      <c r="E2" s="133"/>
      <c r="F2" s="133"/>
      <c r="G2" s="133"/>
      <c r="H2" s="133"/>
      <c r="I2" s="133"/>
      <c r="J2" s="133"/>
    </row>
    <row r="6" spans="1:10" x14ac:dyDescent="0.2">
      <c r="A6" s="110" t="s">
        <v>171</v>
      </c>
      <c r="B6" s="111"/>
    </row>
    <row r="7" spans="1:10" x14ac:dyDescent="0.2">
      <c r="A7" s="111" t="s">
        <v>172</v>
      </c>
      <c r="B7" s="111" t="s">
        <v>173</v>
      </c>
    </row>
    <row r="8" spans="1:10" x14ac:dyDescent="0.2">
      <c r="A8" s="111" t="s">
        <v>174</v>
      </c>
      <c r="B8" s="111" t="s">
        <v>175</v>
      </c>
    </row>
    <row r="9" spans="1:10" x14ac:dyDescent="0.2">
      <c r="A9" s="111" t="s">
        <v>176</v>
      </c>
      <c r="B9" s="111" t="s">
        <v>177</v>
      </c>
    </row>
    <row r="10" spans="1:10" x14ac:dyDescent="0.2">
      <c r="A10" s="111" t="s">
        <v>178</v>
      </c>
      <c r="B10" s="111" t="s">
        <v>179</v>
      </c>
    </row>
    <row r="11" spans="1:10" x14ac:dyDescent="0.2">
      <c r="A11" s="111" t="s">
        <v>15</v>
      </c>
      <c r="B11" s="111" t="s">
        <v>180</v>
      </c>
    </row>
    <row r="12" spans="1:10" x14ac:dyDescent="0.2">
      <c r="A12" s="111" t="s">
        <v>1</v>
      </c>
      <c r="B12" s="112" t="s">
        <v>181</v>
      </c>
    </row>
    <row r="13" spans="1:10" x14ac:dyDescent="0.2">
      <c r="A13" s="111"/>
      <c r="B13" s="111"/>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EA86F-5440-42A2-8201-9CA7740E751D}">
  <dimension ref="C25:E27"/>
  <sheetViews>
    <sheetView zoomScaleNormal="100" workbookViewId="0">
      <selection activeCell="H29" sqref="H29"/>
    </sheetView>
  </sheetViews>
  <sheetFormatPr defaultRowHeight="12.75" x14ac:dyDescent="0.2"/>
  <sheetData>
    <row r="25" spans="3:5" x14ac:dyDescent="0.2">
      <c r="D25" s="61" t="s">
        <v>12</v>
      </c>
      <c r="E25" s="64" t="s">
        <v>13</v>
      </c>
    </row>
    <row r="26" spans="3:5" x14ac:dyDescent="0.2">
      <c r="C26" s="61" t="s">
        <v>14</v>
      </c>
      <c r="D26" s="61">
        <v>2.42</v>
      </c>
      <c r="E26" s="72">
        <v>1.36</v>
      </c>
    </row>
    <row r="27" spans="3:5" x14ac:dyDescent="0.2">
      <c r="C27" s="62" t="s">
        <v>15</v>
      </c>
      <c r="D27" s="65">
        <v>34.520000000000003</v>
      </c>
      <c r="E27" s="63">
        <v>3.58</v>
      </c>
    </row>
  </sheetData>
  <pageMargins left="0.7" right="0.7" top="0.75" bottom="0.75" header="0.3" footer="0.3"/>
  <pageSetup paperSize="11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B52EB-75E3-45AD-9A3C-3A6F62EFB9A6}">
  <dimension ref="A1:P224"/>
  <sheetViews>
    <sheetView topLeftCell="A29" zoomScale="60" zoomScaleNormal="60" zoomScaleSheetLayoutView="70" workbookViewId="0">
      <selection activeCell="A41" sqref="A41:F41"/>
    </sheetView>
  </sheetViews>
  <sheetFormatPr defaultColWidth="9.140625" defaultRowHeight="15" x14ac:dyDescent="0.2"/>
  <cols>
    <col min="1" max="1" width="49.140625" style="4" customWidth="1"/>
    <col min="2" max="2" width="27.28515625" style="4" bestFit="1" customWidth="1"/>
    <col min="3" max="3" width="24.28515625" style="4" bestFit="1" customWidth="1"/>
    <col min="4" max="4" width="27" style="4" customWidth="1"/>
    <col min="5" max="5" width="17" style="4" customWidth="1"/>
    <col min="6" max="6" width="14.85546875" style="4" customWidth="1"/>
    <col min="7" max="7" width="16" style="2" customWidth="1"/>
    <col min="8" max="8" width="14.28515625" style="5" customWidth="1"/>
    <col min="9" max="9" width="13.42578125" style="6" customWidth="1"/>
    <col min="10" max="10" width="20.5703125" style="2" customWidth="1"/>
    <col min="11" max="11" width="11.85546875" style="2" customWidth="1"/>
    <col min="12" max="12" width="11.140625" style="2" bestFit="1"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s="2" customFormat="1" ht="20.100000000000001" customHeight="1" thickTop="1" x14ac:dyDescent="0.2">
      <c r="A3" s="92" t="s">
        <v>17</v>
      </c>
      <c r="B3" s="59">
        <v>50700</v>
      </c>
      <c r="C3" s="59">
        <v>2800</v>
      </c>
      <c r="D3" s="59">
        <f>C3*2</f>
        <v>5600</v>
      </c>
      <c r="E3" s="153">
        <f>AVERAGE(D3:D7)</f>
        <v>3532</v>
      </c>
      <c r="F3" s="153">
        <f>STDEV(D3:D7)</f>
        <v>1346.2986295766627</v>
      </c>
      <c r="G3" s="96">
        <f t="shared" ref="G3:G38" si="0">LOG(D3)</f>
        <v>3.7481880270062002</v>
      </c>
      <c r="H3" s="155">
        <f>AVERAGE(G3:G7)</f>
        <v>3.5239489164672917</v>
      </c>
      <c r="I3" s="157">
        <f>STDEV(G3:G7)^2</f>
        <v>2.5667614974218583E-2</v>
      </c>
      <c r="J3" s="141">
        <f>P4-H3</f>
        <v>1.1810590428660439</v>
      </c>
      <c r="K3" s="151">
        <f>SQRT(I3)/SQRT(5)</f>
        <v>7.164860776626239E-2</v>
      </c>
      <c r="L3" s="145">
        <f>1.96*K3</f>
        <v>0.14043127122187429</v>
      </c>
    </row>
    <row r="4" spans="1:16" s="2" customFormat="1" ht="20.100000000000001" customHeight="1" x14ac:dyDescent="0.2">
      <c r="A4" s="93" t="s">
        <v>18</v>
      </c>
      <c r="B4" s="60">
        <v>50700</v>
      </c>
      <c r="C4" s="60">
        <v>2030</v>
      </c>
      <c r="D4" s="60">
        <f t="shared" ref="D4:D8" si="1">C4*2</f>
        <v>4060</v>
      </c>
      <c r="E4" s="154"/>
      <c r="F4" s="154"/>
      <c r="G4" s="97">
        <f t="shared" si="0"/>
        <v>3.6085260335771943</v>
      </c>
      <c r="H4" s="156"/>
      <c r="I4" s="158"/>
      <c r="J4" s="142"/>
      <c r="K4" s="152"/>
      <c r="L4" s="146"/>
      <c r="P4" s="2">
        <f>LOG(B3)</f>
        <v>4.7050079593333356</v>
      </c>
    </row>
    <row r="5" spans="1:16" s="2" customFormat="1" ht="20.100000000000001" customHeight="1" x14ac:dyDescent="0.2">
      <c r="A5" s="93" t="s">
        <v>19</v>
      </c>
      <c r="B5" s="60">
        <v>50700</v>
      </c>
      <c r="C5" s="60">
        <v>1470</v>
      </c>
      <c r="D5" s="60">
        <f t="shared" si="1"/>
        <v>2940</v>
      </c>
      <c r="E5" s="154"/>
      <c r="F5" s="154"/>
      <c r="G5" s="97">
        <f t="shared" si="0"/>
        <v>3.4683473304121573</v>
      </c>
      <c r="H5" s="156"/>
      <c r="I5" s="158"/>
      <c r="J5" s="142"/>
      <c r="K5" s="152"/>
      <c r="L5" s="146"/>
    </row>
    <row r="6" spans="1:16" s="2" customFormat="1" ht="20.100000000000001" customHeight="1" x14ac:dyDescent="0.2">
      <c r="A6" s="93" t="s">
        <v>20</v>
      </c>
      <c r="B6" s="60">
        <v>50700</v>
      </c>
      <c r="C6" s="60">
        <v>1060</v>
      </c>
      <c r="D6" s="60">
        <f t="shared" si="1"/>
        <v>2120</v>
      </c>
      <c r="E6" s="154"/>
      <c r="F6" s="154"/>
      <c r="G6" s="97">
        <f t="shared" si="0"/>
        <v>3.3263358609287512</v>
      </c>
      <c r="H6" s="156"/>
      <c r="I6" s="158"/>
      <c r="J6" s="142"/>
      <c r="K6" s="152"/>
      <c r="L6" s="146"/>
    </row>
    <row r="7" spans="1:16" s="2" customFormat="1" ht="19.5" customHeight="1" thickBot="1" x14ac:dyDescent="0.25">
      <c r="A7" s="93" t="s">
        <v>21</v>
      </c>
      <c r="B7" s="60">
        <v>50700</v>
      </c>
      <c r="C7" s="60">
        <v>1470</v>
      </c>
      <c r="D7" s="60">
        <f t="shared" si="1"/>
        <v>2940</v>
      </c>
      <c r="E7" s="154"/>
      <c r="F7" s="154"/>
      <c r="G7" s="97">
        <f t="shared" si="0"/>
        <v>3.4683473304121573</v>
      </c>
      <c r="H7" s="156"/>
      <c r="I7" s="158"/>
      <c r="J7" s="142"/>
      <c r="K7" s="152"/>
      <c r="L7" s="146"/>
    </row>
    <row r="8" spans="1:16" s="2" customFormat="1" ht="19.5" customHeight="1" thickBot="1" x14ac:dyDescent="0.25">
      <c r="A8" s="94" t="s">
        <v>22</v>
      </c>
      <c r="B8" s="95">
        <v>0</v>
      </c>
      <c r="C8" s="95">
        <v>0</v>
      </c>
      <c r="D8" s="95">
        <f t="shared" si="1"/>
        <v>0</v>
      </c>
      <c r="E8" s="16"/>
      <c r="F8" s="16"/>
      <c r="G8" s="17" t="e">
        <f t="shared" si="0"/>
        <v>#NUM!</v>
      </c>
      <c r="H8" s="12"/>
      <c r="I8" s="18"/>
      <c r="J8" s="8"/>
      <c r="K8" s="7"/>
      <c r="L8" s="40"/>
    </row>
    <row r="9" spans="1:16" s="2" customFormat="1" ht="20.100000000000001" customHeight="1" thickTop="1" x14ac:dyDescent="0.2">
      <c r="A9" s="41" t="s">
        <v>23</v>
      </c>
      <c r="B9" s="59">
        <v>50700</v>
      </c>
      <c r="C9" s="88">
        <v>3870</v>
      </c>
      <c r="D9" s="88">
        <f>C9*2</f>
        <v>7740</v>
      </c>
      <c r="E9" s="147">
        <f>AVERAGE(D9:D13)</f>
        <v>6268</v>
      </c>
      <c r="F9" s="147">
        <f>STDEV(D9:D13)</f>
        <v>2015.6190116190112</v>
      </c>
      <c r="G9" s="90">
        <f t="shared" si="0"/>
        <v>3.8887409606828927</v>
      </c>
      <c r="H9" s="149">
        <f>AVERAGE(G9:G13)</f>
        <v>3.7766549898406132</v>
      </c>
      <c r="I9" s="149">
        <f>STDEV(G9:G13)^2</f>
        <v>2.3556121611855555E-2</v>
      </c>
      <c r="J9" s="141">
        <f>$H$3-H9</f>
        <v>-0.25270607337332152</v>
      </c>
      <c r="K9" s="151">
        <f>SQRT(I9)/SQRT(5)</f>
        <v>6.863835897201441E-2</v>
      </c>
      <c r="L9" s="145">
        <f>1.96*K9</f>
        <v>0.13453118358514823</v>
      </c>
    </row>
    <row r="10" spans="1:16" s="2" customFormat="1" ht="20.100000000000001" customHeight="1" x14ac:dyDescent="0.2">
      <c r="A10" s="42" t="s">
        <v>24</v>
      </c>
      <c r="B10" s="60">
        <v>50700</v>
      </c>
      <c r="C10" s="89">
        <v>3870</v>
      </c>
      <c r="D10" s="89">
        <f>C10*2</f>
        <v>7740</v>
      </c>
      <c r="E10" s="148"/>
      <c r="F10" s="148"/>
      <c r="G10" s="91">
        <f t="shared" si="0"/>
        <v>3.8887409606828927</v>
      </c>
      <c r="H10" s="150"/>
      <c r="I10" s="150"/>
      <c r="J10" s="142"/>
      <c r="K10" s="152"/>
      <c r="L10" s="146"/>
    </row>
    <row r="11" spans="1:16" s="2" customFormat="1" ht="20.100000000000001" customHeight="1" x14ac:dyDescent="0.2">
      <c r="A11" s="42" t="s">
        <v>25</v>
      </c>
      <c r="B11" s="60">
        <v>50700</v>
      </c>
      <c r="C11" s="89">
        <v>2030</v>
      </c>
      <c r="D11" s="89">
        <f>C11*2</f>
        <v>4060</v>
      </c>
      <c r="E11" s="148"/>
      <c r="F11" s="148"/>
      <c r="G11" s="91">
        <f t="shared" si="0"/>
        <v>3.6085260335771943</v>
      </c>
      <c r="H11" s="150"/>
      <c r="I11" s="150"/>
      <c r="J11" s="142"/>
      <c r="K11" s="152"/>
      <c r="L11" s="146"/>
    </row>
    <row r="12" spans="1:16" s="2" customFormat="1" ht="20.100000000000001" customHeight="1" x14ac:dyDescent="0.2">
      <c r="A12" s="42" t="s">
        <v>26</v>
      </c>
      <c r="B12" s="60">
        <v>50700</v>
      </c>
      <c r="C12" s="85">
        <v>3870</v>
      </c>
      <c r="D12" s="89">
        <f>C12*2</f>
        <v>7740</v>
      </c>
      <c r="E12" s="148"/>
      <c r="F12" s="148"/>
      <c r="G12" s="91">
        <f t="shared" si="0"/>
        <v>3.8887409606828927</v>
      </c>
      <c r="H12" s="150"/>
      <c r="I12" s="150"/>
      <c r="J12" s="142"/>
      <c r="K12" s="152"/>
      <c r="L12" s="146"/>
    </row>
    <row r="13" spans="1:16" ht="20.100000000000001" customHeight="1" thickBot="1" x14ac:dyDescent="0.25">
      <c r="A13" s="42" t="s">
        <v>27</v>
      </c>
      <c r="B13" s="60">
        <v>50700</v>
      </c>
      <c r="C13" s="89">
        <v>2030</v>
      </c>
      <c r="D13" s="89">
        <f>C13*2</f>
        <v>4060</v>
      </c>
      <c r="E13" s="148"/>
      <c r="F13" s="148"/>
      <c r="G13" s="91">
        <f t="shared" si="0"/>
        <v>3.6085260335771943</v>
      </c>
      <c r="H13" s="150"/>
      <c r="I13" s="150"/>
      <c r="J13" s="142"/>
      <c r="K13" s="152"/>
      <c r="L13" s="146"/>
    </row>
    <row r="14" spans="1:16" ht="20.100000000000001" customHeight="1" thickBot="1" x14ac:dyDescent="0.25">
      <c r="A14" s="43" t="s">
        <v>28</v>
      </c>
      <c r="B14" s="11">
        <v>0</v>
      </c>
      <c r="C14" s="11">
        <v>0</v>
      </c>
      <c r="D14" s="11">
        <v>0</v>
      </c>
      <c r="E14" s="16"/>
      <c r="F14" s="16"/>
      <c r="G14" s="17" t="e">
        <f t="shared" si="0"/>
        <v>#NUM!</v>
      </c>
      <c r="H14" s="12"/>
      <c r="I14" s="12"/>
      <c r="J14" s="13"/>
      <c r="K14" s="14"/>
      <c r="L14" s="44"/>
    </row>
    <row r="15" spans="1:16" s="2" customFormat="1" ht="20.100000000000001" customHeight="1" thickTop="1" x14ac:dyDescent="0.2">
      <c r="A15" s="41" t="s">
        <v>29</v>
      </c>
      <c r="B15" s="59">
        <v>50700</v>
      </c>
      <c r="C15" s="84">
        <v>559</v>
      </c>
      <c r="D15" s="84">
        <f t="shared" ref="D15:D38" si="2">C15*2</f>
        <v>1118</v>
      </c>
      <c r="E15" s="147">
        <f>AVERAGE(D15:D19)</f>
        <v>1821.6</v>
      </c>
      <c r="F15" s="147">
        <f>STDEV(D15:D19)</f>
        <v>858.38383022981031</v>
      </c>
      <c r="G15" s="90">
        <f t="shared" si="0"/>
        <v>3.0484418035504044</v>
      </c>
      <c r="H15" s="149">
        <f>AVERAGE(G15:G19)</f>
        <v>3.2155891749397432</v>
      </c>
      <c r="I15" s="149">
        <f>STDEV(G15:G19)^2</f>
        <v>5.2666887126318708E-2</v>
      </c>
      <c r="J15" s="141">
        <f>$H$3-H15</f>
        <v>0.30835974152754853</v>
      </c>
      <c r="K15" s="151">
        <f>SQRT(I15)/SQRT(5)</f>
        <v>0.10263224359461183</v>
      </c>
      <c r="L15" s="145">
        <f>1.96*K15</f>
        <v>0.20115919744543917</v>
      </c>
    </row>
    <row r="16" spans="1:16" s="2" customFormat="1" ht="20.100000000000001" customHeight="1" x14ac:dyDescent="0.2">
      <c r="A16" s="42" t="s">
        <v>30</v>
      </c>
      <c r="B16" s="60">
        <v>50700</v>
      </c>
      <c r="C16" s="85">
        <v>1060</v>
      </c>
      <c r="D16" s="85">
        <f t="shared" si="2"/>
        <v>2120</v>
      </c>
      <c r="E16" s="148"/>
      <c r="F16" s="148"/>
      <c r="G16" s="91">
        <f t="shared" si="0"/>
        <v>3.3263358609287512</v>
      </c>
      <c r="H16" s="150"/>
      <c r="I16" s="150"/>
      <c r="J16" s="142"/>
      <c r="K16" s="152"/>
      <c r="L16" s="146"/>
    </row>
    <row r="17" spans="1:12" s="2" customFormat="1" ht="20.100000000000001" customHeight="1" x14ac:dyDescent="0.2">
      <c r="A17" s="42" t="s">
        <v>31</v>
      </c>
      <c r="B17" s="60">
        <v>50700</v>
      </c>
      <c r="C17" s="85">
        <v>1470</v>
      </c>
      <c r="D17" s="85">
        <f t="shared" si="2"/>
        <v>2940</v>
      </c>
      <c r="E17" s="148"/>
      <c r="F17" s="148"/>
      <c r="G17" s="91">
        <f t="shared" si="0"/>
        <v>3.4683473304121573</v>
      </c>
      <c r="H17" s="150"/>
      <c r="I17" s="150"/>
      <c r="J17" s="142"/>
      <c r="K17" s="152"/>
      <c r="L17" s="146"/>
    </row>
    <row r="18" spans="1:12" s="2" customFormat="1" ht="20.100000000000001" customHeight="1" x14ac:dyDescent="0.2">
      <c r="A18" s="42" t="s">
        <v>32</v>
      </c>
      <c r="B18" s="60">
        <v>50700</v>
      </c>
      <c r="C18" s="85">
        <v>405</v>
      </c>
      <c r="D18" s="85">
        <f t="shared" si="2"/>
        <v>810</v>
      </c>
      <c r="E18" s="148"/>
      <c r="F18" s="148"/>
      <c r="G18" s="91">
        <f t="shared" si="0"/>
        <v>2.90848501887865</v>
      </c>
      <c r="H18" s="150"/>
      <c r="I18" s="150"/>
      <c r="J18" s="142"/>
      <c r="K18" s="152"/>
      <c r="L18" s="146"/>
    </row>
    <row r="19" spans="1:12" ht="20.100000000000001" customHeight="1" thickBot="1" x14ac:dyDescent="0.25">
      <c r="A19" s="42" t="s">
        <v>33</v>
      </c>
      <c r="B19" s="60">
        <v>50700</v>
      </c>
      <c r="C19" s="85">
        <v>1060</v>
      </c>
      <c r="D19" s="85">
        <f t="shared" si="2"/>
        <v>2120</v>
      </c>
      <c r="E19" s="148"/>
      <c r="F19" s="148"/>
      <c r="G19" s="91">
        <f t="shared" si="0"/>
        <v>3.3263358609287512</v>
      </c>
      <c r="H19" s="150"/>
      <c r="I19" s="150"/>
      <c r="J19" s="142"/>
      <c r="K19" s="152"/>
      <c r="L19" s="146"/>
    </row>
    <row r="20" spans="1:12" ht="20.100000000000001" customHeight="1" thickBot="1" x14ac:dyDescent="0.25">
      <c r="A20" s="43" t="s">
        <v>34</v>
      </c>
      <c r="B20" s="11">
        <v>0</v>
      </c>
      <c r="C20" s="23">
        <v>0</v>
      </c>
      <c r="D20" s="23">
        <f t="shared" si="2"/>
        <v>0</v>
      </c>
      <c r="E20" s="16"/>
      <c r="F20" s="16"/>
      <c r="G20" s="17" t="e">
        <f t="shared" si="0"/>
        <v>#NUM!</v>
      </c>
      <c r="H20" s="12"/>
      <c r="I20" s="12"/>
      <c r="J20" s="13"/>
      <c r="K20" s="14"/>
      <c r="L20" s="44"/>
    </row>
    <row r="21" spans="1:12" s="2" customFormat="1" ht="20.100000000000001" customHeight="1" thickTop="1" x14ac:dyDescent="0.2">
      <c r="A21" s="66" t="s">
        <v>35</v>
      </c>
      <c r="B21" s="59">
        <v>50700</v>
      </c>
      <c r="C21" s="84">
        <v>294</v>
      </c>
      <c r="D21" s="84">
        <f t="shared" si="2"/>
        <v>588</v>
      </c>
      <c r="E21" s="137">
        <f>AVERAGE(D21:D25)</f>
        <v>894.4</v>
      </c>
      <c r="F21" s="137">
        <f>STDEV(D21:D25)</f>
        <v>685.13122830593557</v>
      </c>
      <c r="G21" s="86">
        <f t="shared" si="0"/>
        <v>2.7693773260761385</v>
      </c>
      <c r="H21" s="139">
        <f>AVERAGE(G21:G25)</f>
        <v>2.8807690330466609</v>
      </c>
      <c r="I21" s="139">
        <f>STDEV(G21:G25)^2</f>
        <v>6.2040561909033808E-2</v>
      </c>
      <c r="J21" s="141">
        <f>$H$3-H21</f>
        <v>0.64317988342063082</v>
      </c>
      <c r="K21" s="143">
        <f>SQRT(I21)/SQRT(5)</f>
        <v>0.11139170697052254</v>
      </c>
      <c r="L21" s="135">
        <f>1.96*K21</f>
        <v>0.21832774566222418</v>
      </c>
    </row>
    <row r="22" spans="1:12" s="2" customFormat="1" ht="20.100000000000001" customHeight="1" x14ac:dyDescent="0.2">
      <c r="A22" s="67" t="s">
        <v>36</v>
      </c>
      <c r="B22" s="60">
        <v>50700</v>
      </c>
      <c r="C22" s="85">
        <v>294</v>
      </c>
      <c r="D22" s="85">
        <f t="shared" si="2"/>
        <v>588</v>
      </c>
      <c r="E22" s="138"/>
      <c r="F22" s="138"/>
      <c r="G22" s="87">
        <f t="shared" si="0"/>
        <v>2.7693773260761385</v>
      </c>
      <c r="H22" s="140"/>
      <c r="I22" s="140"/>
      <c r="J22" s="142"/>
      <c r="K22" s="144"/>
      <c r="L22" s="136"/>
    </row>
    <row r="23" spans="1:12" s="2" customFormat="1" ht="20.100000000000001" customHeight="1" x14ac:dyDescent="0.2">
      <c r="A23" s="67" t="s">
        <v>37</v>
      </c>
      <c r="B23" s="60">
        <v>50700</v>
      </c>
      <c r="C23" s="85">
        <v>294</v>
      </c>
      <c r="D23" s="85">
        <f t="shared" si="2"/>
        <v>588</v>
      </c>
      <c r="E23" s="138"/>
      <c r="F23" s="138"/>
      <c r="G23" s="87">
        <f t="shared" si="0"/>
        <v>2.7693773260761385</v>
      </c>
      <c r="H23" s="140"/>
      <c r="I23" s="140"/>
      <c r="J23" s="142"/>
      <c r="K23" s="144"/>
      <c r="L23" s="136"/>
    </row>
    <row r="24" spans="1:12" s="2" customFormat="1" ht="20.100000000000001" customHeight="1" x14ac:dyDescent="0.2">
      <c r="A24" s="67" t="s">
        <v>38</v>
      </c>
      <c r="B24" s="60">
        <v>50700</v>
      </c>
      <c r="C24" s="85">
        <v>1060</v>
      </c>
      <c r="D24" s="85">
        <f t="shared" si="2"/>
        <v>2120</v>
      </c>
      <c r="E24" s="138"/>
      <c r="F24" s="138"/>
      <c r="G24" s="87">
        <f t="shared" si="0"/>
        <v>3.3263358609287512</v>
      </c>
      <c r="H24" s="140"/>
      <c r="I24" s="140"/>
      <c r="J24" s="142"/>
      <c r="K24" s="144"/>
      <c r="L24" s="136"/>
    </row>
    <row r="25" spans="1:12" ht="20.100000000000001" customHeight="1" thickBot="1" x14ac:dyDescent="0.25">
      <c r="A25" s="67" t="s">
        <v>39</v>
      </c>
      <c r="B25" s="60">
        <v>50700</v>
      </c>
      <c r="C25" s="85">
        <v>294</v>
      </c>
      <c r="D25" s="85">
        <f t="shared" si="2"/>
        <v>588</v>
      </c>
      <c r="E25" s="138"/>
      <c r="F25" s="138"/>
      <c r="G25" s="87">
        <f t="shared" si="0"/>
        <v>2.7693773260761385</v>
      </c>
      <c r="H25" s="140"/>
      <c r="I25" s="140"/>
      <c r="J25" s="142"/>
      <c r="K25" s="144"/>
      <c r="L25" s="136"/>
    </row>
    <row r="26" spans="1:12" ht="20.100000000000001" customHeight="1" thickBot="1" x14ac:dyDescent="0.25">
      <c r="A26" s="68" t="s">
        <v>40</v>
      </c>
      <c r="B26" s="11">
        <v>0</v>
      </c>
      <c r="C26" s="23">
        <v>0</v>
      </c>
      <c r="D26" s="23">
        <f t="shared" si="2"/>
        <v>0</v>
      </c>
      <c r="E26" s="16"/>
      <c r="F26" s="16"/>
      <c r="G26" s="17" t="e">
        <f t="shared" si="0"/>
        <v>#NUM!</v>
      </c>
      <c r="H26" s="12"/>
      <c r="I26" s="12"/>
      <c r="J26" s="13"/>
      <c r="K26" s="14"/>
      <c r="L26" s="44"/>
    </row>
    <row r="27" spans="1:12" s="2" customFormat="1" ht="20.100000000000001" customHeight="1" thickTop="1" x14ac:dyDescent="0.2">
      <c r="A27" s="66" t="s">
        <v>41</v>
      </c>
      <c r="B27" s="59">
        <v>50700</v>
      </c>
      <c r="C27" s="84">
        <v>1470</v>
      </c>
      <c r="D27" s="84">
        <f t="shared" si="2"/>
        <v>2940</v>
      </c>
      <c r="E27" s="137">
        <f>AVERAGE(D27:D31)</f>
        <v>2255.6</v>
      </c>
      <c r="F27" s="137">
        <f>STDEV(D27:D31)</f>
        <v>2069.2430500064511</v>
      </c>
      <c r="G27" s="86">
        <f t="shared" si="0"/>
        <v>3.4683473304121573</v>
      </c>
      <c r="H27" s="139">
        <f>AVERAGE(G27:G31)</f>
        <v>3.2163894397452126</v>
      </c>
      <c r="I27" s="139">
        <f>STDEV(G27:G31)^2</f>
        <v>0.14102729734097072</v>
      </c>
      <c r="J27" s="141">
        <f>$H$3-H27</f>
        <v>0.30755947672207906</v>
      </c>
      <c r="K27" s="143">
        <f>SQRT(I27)/SQRT(5)</f>
        <v>0.16794481078078638</v>
      </c>
      <c r="L27" s="135">
        <f>1.96*K27</f>
        <v>0.32917182913034132</v>
      </c>
    </row>
    <row r="28" spans="1:12" s="2" customFormat="1" ht="20.100000000000001" customHeight="1" x14ac:dyDescent="0.2">
      <c r="A28" s="67" t="s">
        <v>42</v>
      </c>
      <c r="B28" s="60">
        <v>50700</v>
      </c>
      <c r="C28" s="85">
        <v>559</v>
      </c>
      <c r="D28" s="85">
        <f t="shared" si="2"/>
        <v>1118</v>
      </c>
      <c r="E28" s="138"/>
      <c r="F28" s="138"/>
      <c r="G28" s="87">
        <f t="shared" si="0"/>
        <v>3.0484418035504044</v>
      </c>
      <c r="H28" s="140"/>
      <c r="I28" s="140"/>
      <c r="J28" s="142"/>
      <c r="K28" s="144"/>
      <c r="L28" s="136"/>
    </row>
    <row r="29" spans="1:12" s="2" customFormat="1" ht="20.100000000000001" customHeight="1" x14ac:dyDescent="0.2">
      <c r="A29" s="67" t="s">
        <v>43</v>
      </c>
      <c r="B29" s="60">
        <v>50700</v>
      </c>
      <c r="C29" s="85">
        <v>405</v>
      </c>
      <c r="D29" s="85">
        <f t="shared" si="2"/>
        <v>810</v>
      </c>
      <c r="E29" s="138"/>
      <c r="F29" s="138"/>
      <c r="G29" s="87">
        <f t="shared" si="0"/>
        <v>2.90848501887865</v>
      </c>
      <c r="H29" s="140"/>
      <c r="I29" s="140"/>
      <c r="J29" s="142"/>
      <c r="K29" s="144"/>
      <c r="L29" s="136"/>
    </row>
    <row r="30" spans="1:12" s="2" customFormat="1" ht="20.100000000000001" customHeight="1" x14ac:dyDescent="0.2">
      <c r="A30" s="67" t="s">
        <v>44</v>
      </c>
      <c r="B30" s="60">
        <v>50700</v>
      </c>
      <c r="C30" s="85">
        <v>405</v>
      </c>
      <c r="D30" s="85">
        <f t="shared" si="2"/>
        <v>810</v>
      </c>
      <c r="E30" s="138"/>
      <c r="F30" s="138"/>
      <c r="G30" s="87">
        <f t="shared" si="0"/>
        <v>2.90848501887865</v>
      </c>
      <c r="H30" s="140"/>
      <c r="I30" s="140"/>
      <c r="J30" s="142"/>
      <c r="K30" s="144"/>
      <c r="L30" s="136"/>
    </row>
    <row r="31" spans="1:12" ht="20.100000000000001" customHeight="1" thickBot="1" x14ac:dyDescent="0.25">
      <c r="A31" s="67" t="s">
        <v>45</v>
      </c>
      <c r="B31" s="60">
        <v>50700</v>
      </c>
      <c r="C31" s="53">
        <v>2800</v>
      </c>
      <c r="D31" s="85">
        <f t="shared" si="2"/>
        <v>5600</v>
      </c>
      <c r="E31" s="138"/>
      <c r="F31" s="138"/>
      <c r="G31" s="87">
        <f t="shared" si="0"/>
        <v>3.7481880270062002</v>
      </c>
      <c r="H31" s="140"/>
      <c r="I31" s="140"/>
      <c r="J31" s="142"/>
      <c r="K31" s="144"/>
      <c r="L31" s="136"/>
    </row>
    <row r="32" spans="1:12" ht="20.100000000000001" customHeight="1" thickBot="1" x14ac:dyDescent="0.25">
      <c r="A32" s="68" t="s">
        <v>46</v>
      </c>
      <c r="B32" s="11">
        <v>0</v>
      </c>
      <c r="C32" s="22">
        <v>0</v>
      </c>
      <c r="D32" s="23">
        <f t="shared" si="2"/>
        <v>0</v>
      </c>
      <c r="E32" s="16"/>
      <c r="F32" s="16"/>
      <c r="G32" s="17" t="e">
        <f t="shared" si="0"/>
        <v>#NUM!</v>
      </c>
      <c r="H32" s="12"/>
      <c r="I32" s="12"/>
      <c r="J32" s="13"/>
      <c r="K32" s="14"/>
      <c r="L32" s="44"/>
    </row>
    <row r="33" spans="1:12" s="2" customFormat="1" ht="20.100000000000001" customHeight="1" thickTop="1" x14ac:dyDescent="0.2">
      <c r="A33" s="66" t="s">
        <v>47</v>
      </c>
      <c r="B33" s="59">
        <v>50700</v>
      </c>
      <c r="C33" s="84">
        <v>154</v>
      </c>
      <c r="D33" s="84">
        <f t="shared" si="2"/>
        <v>308</v>
      </c>
      <c r="E33" s="137">
        <f>AVERAGE(D33:D37)</f>
        <v>1165.2</v>
      </c>
      <c r="F33" s="137">
        <f>STDEV(D33:D37)</f>
        <v>1122.5218037971467</v>
      </c>
      <c r="G33" s="86">
        <f t="shared" si="0"/>
        <v>2.4885507165004443</v>
      </c>
      <c r="H33" s="139">
        <f>AVERAGE(G33:G37)</f>
        <v>2.8808556760250266</v>
      </c>
      <c r="I33" s="139">
        <f>STDEV(G33:G37)^2</f>
        <v>0.21902329338886517</v>
      </c>
      <c r="J33" s="141">
        <f>$H$3-H33</f>
        <v>0.64309324044226512</v>
      </c>
      <c r="K33" s="143">
        <f>SQRT(I33)/SQRT(5)</f>
        <v>0.20929562508034666</v>
      </c>
      <c r="L33" s="135">
        <f>1.96*K33</f>
        <v>0.41021942515747944</v>
      </c>
    </row>
    <row r="34" spans="1:12" s="2" customFormat="1" ht="20.100000000000001" customHeight="1" x14ac:dyDescent="0.2">
      <c r="A34" s="67" t="s">
        <v>48</v>
      </c>
      <c r="B34" s="60">
        <v>50700</v>
      </c>
      <c r="C34" s="85">
        <v>772</v>
      </c>
      <c r="D34" s="85">
        <f t="shared" si="2"/>
        <v>1544</v>
      </c>
      <c r="E34" s="138"/>
      <c r="F34" s="138"/>
      <c r="G34" s="87">
        <f t="shared" si="0"/>
        <v>3.1886472959997172</v>
      </c>
      <c r="H34" s="140"/>
      <c r="I34" s="140"/>
      <c r="J34" s="142"/>
      <c r="K34" s="144"/>
      <c r="L34" s="136"/>
    </row>
    <row r="35" spans="1:12" s="2" customFormat="1" ht="20.100000000000001" customHeight="1" x14ac:dyDescent="0.2">
      <c r="A35" s="67" t="s">
        <v>49</v>
      </c>
      <c r="B35" s="60">
        <v>50700</v>
      </c>
      <c r="C35" s="85">
        <v>112</v>
      </c>
      <c r="D35" s="85">
        <f t="shared" si="2"/>
        <v>224</v>
      </c>
      <c r="E35" s="138"/>
      <c r="F35" s="138"/>
      <c r="G35" s="87">
        <f t="shared" si="0"/>
        <v>2.3502480183341627</v>
      </c>
      <c r="H35" s="140"/>
      <c r="I35" s="140"/>
      <c r="J35" s="142"/>
      <c r="K35" s="144"/>
      <c r="L35" s="136"/>
    </row>
    <row r="36" spans="1:12" s="2" customFormat="1" ht="20.100000000000001" customHeight="1" x14ac:dyDescent="0.2">
      <c r="A36" s="67" t="s">
        <v>50</v>
      </c>
      <c r="B36" s="60">
        <v>50700</v>
      </c>
      <c r="C36" s="85">
        <v>405</v>
      </c>
      <c r="D36" s="85">
        <f t="shared" si="2"/>
        <v>810</v>
      </c>
      <c r="E36" s="138"/>
      <c r="F36" s="138"/>
      <c r="G36" s="87">
        <f t="shared" si="0"/>
        <v>2.90848501887865</v>
      </c>
      <c r="H36" s="140"/>
      <c r="I36" s="140"/>
      <c r="J36" s="142"/>
      <c r="K36" s="144"/>
      <c r="L36" s="136"/>
    </row>
    <row r="37" spans="1:12" ht="20.100000000000001" customHeight="1" thickBot="1" x14ac:dyDescent="0.25">
      <c r="A37" s="67" t="s">
        <v>51</v>
      </c>
      <c r="B37" s="60">
        <v>50700</v>
      </c>
      <c r="C37" s="53">
        <v>1470</v>
      </c>
      <c r="D37" s="85">
        <f t="shared" si="2"/>
        <v>2940</v>
      </c>
      <c r="E37" s="138"/>
      <c r="F37" s="138"/>
      <c r="G37" s="87">
        <f t="shared" si="0"/>
        <v>3.4683473304121573</v>
      </c>
      <c r="H37" s="140"/>
      <c r="I37" s="140"/>
      <c r="J37" s="142"/>
      <c r="K37" s="144"/>
      <c r="L37" s="136"/>
    </row>
    <row r="38" spans="1:12" ht="20.100000000000001" customHeight="1" thickBot="1" x14ac:dyDescent="0.25">
      <c r="A38" s="68" t="s">
        <v>52</v>
      </c>
      <c r="B38" s="11">
        <v>0</v>
      </c>
      <c r="C38" s="22">
        <v>0</v>
      </c>
      <c r="D38" s="23">
        <f t="shared" si="2"/>
        <v>0</v>
      </c>
      <c r="E38" s="16"/>
      <c r="F38" s="16"/>
      <c r="G38" s="17" t="e">
        <f t="shared" si="0"/>
        <v>#NUM!</v>
      </c>
      <c r="H38" s="12"/>
      <c r="I38" s="12"/>
      <c r="J38" s="13"/>
      <c r="K38" s="14"/>
      <c r="L38" s="44"/>
    </row>
    <row r="39" spans="1:12" ht="20.100000000000001" customHeight="1" thickTop="1" x14ac:dyDescent="0.2">
      <c r="A39" s="10"/>
      <c r="B39" s="10"/>
      <c r="C39" s="10"/>
      <c r="D39" s="10"/>
      <c r="E39" s="10"/>
      <c r="F39" s="10"/>
      <c r="G39" s="10"/>
      <c r="H39" s="10"/>
      <c r="I39" s="10"/>
      <c r="J39" s="10"/>
      <c r="K39" s="10"/>
      <c r="L39" s="10"/>
    </row>
    <row r="40" spans="1:12" ht="20.100000000000001" customHeight="1" x14ac:dyDescent="0.2">
      <c r="A40" s="10"/>
      <c r="B40" s="10"/>
      <c r="C40" s="10"/>
      <c r="D40" s="10"/>
      <c r="E40" s="10"/>
      <c r="F40" s="10"/>
      <c r="G40" s="10"/>
      <c r="H40" s="10"/>
      <c r="I40" s="10"/>
      <c r="J40" s="10"/>
      <c r="K40" s="10"/>
      <c r="L40" s="10"/>
    </row>
    <row r="41" spans="1:12" ht="40.5" customHeight="1" x14ac:dyDescent="0.2">
      <c r="A41" s="134" t="s">
        <v>184</v>
      </c>
      <c r="B41" s="134"/>
      <c r="C41" s="134"/>
      <c r="D41" s="134"/>
      <c r="E41" s="134"/>
      <c r="F41" s="134"/>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33" thickTop="1" thickBot="1" x14ac:dyDescent="0.25">
      <c r="A43" s="33" t="s">
        <v>0</v>
      </c>
      <c r="B43" s="34" t="s">
        <v>3</v>
      </c>
      <c r="C43" s="34" t="s">
        <v>4</v>
      </c>
      <c r="D43" s="34" t="s">
        <v>5</v>
      </c>
      <c r="E43" s="10"/>
      <c r="F43" s="10"/>
      <c r="G43" s="10"/>
      <c r="H43" s="10"/>
      <c r="I43" s="10"/>
      <c r="J43" s="10"/>
      <c r="K43" s="10"/>
      <c r="L43" s="10"/>
    </row>
    <row r="44" spans="1:12" ht="20.100000000000001" customHeight="1" thickTop="1" x14ac:dyDescent="0.2">
      <c r="A44" s="92" t="s">
        <v>17</v>
      </c>
      <c r="B44" s="116">
        <v>50700</v>
      </c>
      <c r="C44" s="116">
        <v>2800</v>
      </c>
      <c r="D44" s="116">
        <f>C44*2</f>
        <v>5600</v>
      </c>
      <c r="E44" s="10"/>
      <c r="F44" s="10"/>
      <c r="G44" s="10"/>
      <c r="H44" s="10"/>
      <c r="I44" s="10"/>
      <c r="J44" s="10"/>
      <c r="K44" s="10"/>
      <c r="L44" s="10"/>
    </row>
    <row r="45" spans="1:12" ht="20.100000000000001" customHeight="1" x14ac:dyDescent="0.2">
      <c r="A45" s="93" t="s">
        <v>18</v>
      </c>
      <c r="B45" s="114">
        <v>50700</v>
      </c>
      <c r="C45" s="114">
        <v>2030</v>
      </c>
      <c r="D45" s="114">
        <f t="shared" ref="D45:D49" si="3">C45*2</f>
        <v>4060</v>
      </c>
      <c r="E45" s="10"/>
      <c r="F45" s="10"/>
      <c r="G45" s="10"/>
      <c r="H45" s="10"/>
      <c r="I45" s="10"/>
      <c r="J45" s="10"/>
      <c r="K45" s="10"/>
      <c r="L45" s="10"/>
    </row>
    <row r="46" spans="1:12" ht="20.100000000000001" customHeight="1" x14ac:dyDescent="0.2">
      <c r="A46" s="93" t="s">
        <v>19</v>
      </c>
      <c r="B46" s="114">
        <v>50700</v>
      </c>
      <c r="C46" s="114">
        <v>1470</v>
      </c>
      <c r="D46" s="114">
        <f t="shared" si="3"/>
        <v>2940</v>
      </c>
      <c r="E46" s="10"/>
      <c r="F46" s="10"/>
      <c r="G46" s="10"/>
      <c r="H46" s="10"/>
      <c r="I46" s="10"/>
      <c r="J46" s="10"/>
      <c r="K46" s="10"/>
      <c r="L46" s="10"/>
    </row>
    <row r="47" spans="1:12" ht="20.100000000000001" customHeight="1" x14ac:dyDescent="0.2">
      <c r="A47" s="93" t="s">
        <v>20</v>
      </c>
      <c r="B47" s="114">
        <v>50700</v>
      </c>
      <c r="C47" s="114">
        <v>1060</v>
      </c>
      <c r="D47" s="114">
        <f t="shared" si="3"/>
        <v>2120</v>
      </c>
      <c r="E47" s="10"/>
      <c r="F47" s="10"/>
      <c r="G47" s="10"/>
      <c r="H47" s="10"/>
      <c r="I47" s="10"/>
      <c r="J47" s="10"/>
      <c r="K47" s="10"/>
      <c r="L47" s="10"/>
    </row>
    <row r="48" spans="1:12" ht="20.100000000000001" customHeight="1" thickBot="1" x14ac:dyDescent="0.25">
      <c r="A48" s="93" t="s">
        <v>21</v>
      </c>
      <c r="B48" s="114">
        <v>50700</v>
      </c>
      <c r="C48" s="114">
        <v>1470</v>
      </c>
      <c r="D48" s="114">
        <f t="shared" si="3"/>
        <v>2940</v>
      </c>
      <c r="E48" s="10"/>
      <c r="F48" s="10"/>
      <c r="G48" s="10"/>
      <c r="H48" s="10"/>
      <c r="I48" s="10"/>
      <c r="J48" s="10"/>
      <c r="K48" s="10"/>
      <c r="L48" s="10"/>
    </row>
    <row r="49" spans="1:12" ht="20.100000000000001" customHeight="1" thickBot="1" x14ac:dyDescent="0.25">
      <c r="A49" s="94" t="s">
        <v>22</v>
      </c>
      <c r="B49" s="113">
        <v>0</v>
      </c>
      <c r="C49" s="113">
        <v>0</v>
      </c>
      <c r="D49" s="113">
        <f t="shared" si="3"/>
        <v>0</v>
      </c>
      <c r="E49" s="10"/>
      <c r="F49" s="10"/>
      <c r="G49" s="10"/>
      <c r="H49" s="10"/>
      <c r="I49" s="10"/>
      <c r="J49" s="10"/>
      <c r="K49" s="10"/>
      <c r="L49" s="10"/>
    </row>
    <row r="50" spans="1:12" ht="20.100000000000001" customHeight="1" thickTop="1" x14ac:dyDescent="0.2">
      <c r="A50" s="41" t="s">
        <v>23</v>
      </c>
      <c r="B50" s="116">
        <v>50700</v>
      </c>
      <c r="C50" s="117">
        <v>3870</v>
      </c>
      <c r="D50" s="117">
        <f>C50*2</f>
        <v>7740</v>
      </c>
      <c r="E50" s="10"/>
      <c r="F50" s="10"/>
      <c r="G50" s="10"/>
      <c r="H50" s="10"/>
      <c r="I50" s="10"/>
      <c r="J50" s="10"/>
      <c r="K50" s="10"/>
      <c r="L50" s="10"/>
    </row>
    <row r="51" spans="1:12" ht="20.100000000000001" customHeight="1" x14ac:dyDescent="0.2">
      <c r="A51" s="42" t="s">
        <v>24</v>
      </c>
      <c r="B51" s="114">
        <v>50700</v>
      </c>
      <c r="C51" s="115">
        <v>3870</v>
      </c>
      <c r="D51" s="115">
        <f>C51*2</f>
        <v>7740</v>
      </c>
      <c r="E51" s="10"/>
      <c r="F51" s="10"/>
      <c r="G51" s="10"/>
      <c r="H51" s="10"/>
      <c r="I51" s="10"/>
      <c r="J51" s="10"/>
      <c r="K51" s="10"/>
      <c r="L51" s="10"/>
    </row>
    <row r="52" spans="1:12" ht="20.100000000000001" customHeight="1" x14ac:dyDescent="0.2">
      <c r="A52" s="42" t="s">
        <v>25</v>
      </c>
      <c r="B52" s="114">
        <v>50700</v>
      </c>
      <c r="C52" s="115">
        <v>2030</v>
      </c>
      <c r="D52" s="115">
        <f>C52*2</f>
        <v>4060</v>
      </c>
      <c r="E52" s="10"/>
      <c r="F52" s="10"/>
      <c r="G52" s="10"/>
      <c r="H52" s="10"/>
      <c r="I52" s="10"/>
      <c r="J52" s="10"/>
      <c r="K52" s="10"/>
      <c r="L52" s="10"/>
    </row>
    <row r="53" spans="1:12" ht="20.100000000000001" customHeight="1" x14ac:dyDescent="0.2">
      <c r="A53" s="42" t="s">
        <v>26</v>
      </c>
      <c r="B53" s="114">
        <v>50700</v>
      </c>
      <c r="C53" s="118">
        <v>3870</v>
      </c>
      <c r="D53" s="115">
        <f>C53*2</f>
        <v>7740</v>
      </c>
      <c r="E53" s="10"/>
      <c r="F53" s="10"/>
      <c r="G53" s="10"/>
      <c r="H53" s="10"/>
      <c r="I53" s="10"/>
      <c r="J53" s="10"/>
      <c r="K53" s="10"/>
      <c r="L53" s="10"/>
    </row>
    <row r="54" spans="1:12" ht="20.100000000000001" customHeight="1" thickBot="1" x14ac:dyDescent="0.25">
      <c r="A54" s="42" t="s">
        <v>27</v>
      </c>
      <c r="B54" s="114">
        <v>50700</v>
      </c>
      <c r="C54" s="115">
        <v>2030</v>
      </c>
      <c r="D54" s="115">
        <f>C54*2</f>
        <v>4060</v>
      </c>
      <c r="E54" s="10"/>
      <c r="F54" s="10"/>
      <c r="G54" s="10"/>
      <c r="H54" s="10"/>
      <c r="I54" s="10"/>
      <c r="J54" s="10"/>
      <c r="K54" s="10"/>
      <c r="L54" s="10"/>
    </row>
    <row r="55" spans="1:12" ht="20.100000000000001" customHeight="1" thickBot="1" x14ac:dyDescent="0.25">
      <c r="A55" s="43" t="s">
        <v>28</v>
      </c>
      <c r="B55" s="119">
        <v>0</v>
      </c>
      <c r="C55" s="119">
        <v>0</v>
      </c>
      <c r="D55" s="119">
        <v>0</v>
      </c>
      <c r="E55" s="10"/>
      <c r="F55" s="10"/>
      <c r="G55" s="10"/>
      <c r="H55" s="10"/>
      <c r="I55" s="10"/>
      <c r="J55" s="10"/>
      <c r="K55" s="10"/>
      <c r="L55" s="10"/>
    </row>
    <row r="56" spans="1:12" ht="20.100000000000001" customHeight="1" thickTop="1" x14ac:dyDescent="0.2">
      <c r="A56" s="41" t="s">
        <v>29</v>
      </c>
      <c r="B56" s="116">
        <v>50700</v>
      </c>
      <c r="C56" s="120">
        <v>559</v>
      </c>
      <c r="D56" s="120">
        <f t="shared" ref="D56:D79" si="4">C56*2</f>
        <v>1118</v>
      </c>
      <c r="E56" s="10"/>
      <c r="F56" s="10"/>
      <c r="G56" s="10"/>
      <c r="H56" s="10"/>
      <c r="I56" s="10"/>
      <c r="J56" s="10"/>
      <c r="K56" s="10"/>
      <c r="L56" s="10"/>
    </row>
    <row r="57" spans="1:12" ht="20.100000000000001" customHeight="1" x14ac:dyDescent="0.2">
      <c r="A57" s="42" t="s">
        <v>30</v>
      </c>
      <c r="B57" s="114">
        <v>50700</v>
      </c>
      <c r="C57" s="118">
        <v>1060</v>
      </c>
      <c r="D57" s="118">
        <f t="shared" si="4"/>
        <v>2120</v>
      </c>
      <c r="E57" s="10"/>
      <c r="F57" s="10"/>
      <c r="G57" s="10"/>
      <c r="H57" s="10"/>
      <c r="I57" s="10"/>
      <c r="J57" s="10"/>
      <c r="K57" s="10"/>
      <c r="L57" s="10"/>
    </row>
    <row r="58" spans="1:12" ht="20.100000000000001" customHeight="1" x14ac:dyDescent="0.2">
      <c r="A58" s="42" t="s">
        <v>31</v>
      </c>
      <c r="B58" s="114">
        <v>50700</v>
      </c>
      <c r="C58" s="118">
        <v>1470</v>
      </c>
      <c r="D58" s="118">
        <f t="shared" si="4"/>
        <v>2940</v>
      </c>
      <c r="E58" s="10"/>
      <c r="F58" s="10"/>
      <c r="G58" s="10"/>
      <c r="H58" s="10"/>
      <c r="I58" s="10"/>
      <c r="J58" s="10"/>
      <c r="K58" s="10"/>
      <c r="L58" s="10"/>
    </row>
    <row r="59" spans="1:12" ht="20.100000000000001" customHeight="1" x14ac:dyDescent="0.2">
      <c r="A59" s="42" t="s">
        <v>32</v>
      </c>
      <c r="B59" s="114">
        <v>50700</v>
      </c>
      <c r="C59" s="118">
        <v>405</v>
      </c>
      <c r="D59" s="118">
        <f t="shared" si="4"/>
        <v>810</v>
      </c>
      <c r="E59" s="10"/>
      <c r="F59" s="10"/>
      <c r="G59" s="10"/>
      <c r="H59" s="10"/>
      <c r="I59" s="10"/>
      <c r="J59" s="10"/>
      <c r="K59" s="10"/>
      <c r="L59" s="10"/>
    </row>
    <row r="60" spans="1:12" ht="20.100000000000001" customHeight="1" thickBot="1" x14ac:dyDescent="0.25">
      <c r="A60" s="42" t="s">
        <v>33</v>
      </c>
      <c r="B60" s="114">
        <v>50700</v>
      </c>
      <c r="C60" s="118">
        <v>1060</v>
      </c>
      <c r="D60" s="118">
        <f t="shared" si="4"/>
        <v>2120</v>
      </c>
      <c r="E60" s="10"/>
      <c r="F60" s="10"/>
      <c r="G60" s="10"/>
      <c r="H60" s="10"/>
      <c r="I60" s="10"/>
      <c r="J60" s="10"/>
      <c r="K60" s="10"/>
      <c r="L60" s="10"/>
    </row>
    <row r="61" spans="1:12" ht="20.100000000000001" customHeight="1" thickBot="1" x14ac:dyDescent="0.25">
      <c r="A61" s="43" t="s">
        <v>34</v>
      </c>
      <c r="B61" s="119">
        <v>0</v>
      </c>
      <c r="C61" s="121">
        <v>0</v>
      </c>
      <c r="D61" s="121">
        <f t="shared" si="4"/>
        <v>0</v>
      </c>
      <c r="E61" s="10"/>
      <c r="F61" s="10"/>
      <c r="G61" s="10"/>
      <c r="H61" s="10"/>
      <c r="I61" s="10"/>
      <c r="J61" s="10"/>
      <c r="K61" s="10"/>
      <c r="L61" s="10"/>
    </row>
    <row r="62" spans="1:12" ht="20.100000000000001" customHeight="1" thickTop="1" x14ac:dyDescent="0.2">
      <c r="A62" s="66" t="s">
        <v>35</v>
      </c>
      <c r="B62" s="116">
        <v>50700</v>
      </c>
      <c r="C62" s="120">
        <v>294</v>
      </c>
      <c r="D62" s="120">
        <f t="shared" si="4"/>
        <v>588</v>
      </c>
      <c r="E62" s="10"/>
      <c r="F62" s="10"/>
      <c r="G62" s="10"/>
      <c r="H62" s="10"/>
      <c r="I62" s="10"/>
      <c r="J62" s="10"/>
      <c r="K62" s="10"/>
      <c r="L62" s="10"/>
    </row>
    <row r="63" spans="1:12" ht="20.100000000000001" customHeight="1" x14ac:dyDescent="0.2">
      <c r="A63" s="67" t="s">
        <v>36</v>
      </c>
      <c r="B63" s="114">
        <v>50700</v>
      </c>
      <c r="C63" s="118">
        <v>294</v>
      </c>
      <c r="D63" s="118">
        <f t="shared" si="4"/>
        <v>588</v>
      </c>
      <c r="E63" s="10"/>
      <c r="F63" s="10"/>
      <c r="G63" s="10"/>
      <c r="H63" s="10"/>
      <c r="I63" s="10"/>
      <c r="J63" s="10"/>
      <c r="K63" s="10"/>
      <c r="L63" s="10"/>
    </row>
    <row r="64" spans="1:12" ht="20.100000000000001" customHeight="1" x14ac:dyDescent="0.2">
      <c r="A64" s="67" t="s">
        <v>37</v>
      </c>
      <c r="B64" s="114">
        <v>50700</v>
      </c>
      <c r="C64" s="118">
        <v>294</v>
      </c>
      <c r="D64" s="118">
        <f t="shared" si="4"/>
        <v>588</v>
      </c>
      <c r="E64" s="10"/>
      <c r="F64" s="10"/>
      <c r="G64" s="10"/>
      <c r="H64" s="10"/>
      <c r="I64" s="10"/>
      <c r="J64" s="10"/>
      <c r="K64" s="10"/>
      <c r="L64" s="10"/>
    </row>
    <row r="65" spans="1:12" ht="20.100000000000001" customHeight="1" x14ac:dyDescent="0.2">
      <c r="A65" s="67" t="s">
        <v>38</v>
      </c>
      <c r="B65" s="114">
        <v>50700</v>
      </c>
      <c r="C65" s="118">
        <v>1060</v>
      </c>
      <c r="D65" s="118">
        <f t="shared" si="4"/>
        <v>2120</v>
      </c>
      <c r="E65" s="10"/>
      <c r="F65" s="10"/>
      <c r="G65" s="10"/>
      <c r="H65" s="10"/>
      <c r="I65" s="10"/>
      <c r="J65" s="10"/>
      <c r="K65" s="10"/>
      <c r="L65" s="10"/>
    </row>
    <row r="66" spans="1:12" ht="20.100000000000001" customHeight="1" thickBot="1" x14ac:dyDescent="0.25">
      <c r="A66" s="67" t="s">
        <v>39</v>
      </c>
      <c r="B66" s="114">
        <v>50700</v>
      </c>
      <c r="C66" s="118">
        <v>294</v>
      </c>
      <c r="D66" s="118">
        <f t="shared" si="4"/>
        <v>588</v>
      </c>
      <c r="E66" s="10"/>
      <c r="F66" s="10"/>
      <c r="G66" s="10"/>
      <c r="H66" s="10"/>
      <c r="I66" s="10"/>
      <c r="J66" s="10"/>
      <c r="K66" s="10"/>
      <c r="L66" s="10"/>
    </row>
    <row r="67" spans="1:12" ht="20.100000000000001" customHeight="1" thickBot="1" x14ac:dyDescent="0.25">
      <c r="A67" s="68" t="s">
        <v>40</v>
      </c>
      <c r="B67" s="119">
        <v>0</v>
      </c>
      <c r="C67" s="121">
        <v>0</v>
      </c>
      <c r="D67" s="121">
        <f t="shared" si="4"/>
        <v>0</v>
      </c>
      <c r="E67" s="10"/>
      <c r="F67" s="10"/>
      <c r="G67" s="10"/>
      <c r="H67" s="10"/>
      <c r="I67" s="10"/>
      <c r="J67" s="10"/>
      <c r="K67" s="10"/>
      <c r="L67" s="10"/>
    </row>
    <row r="68" spans="1:12" ht="20.100000000000001" customHeight="1" thickTop="1" x14ac:dyDescent="0.2">
      <c r="A68" s="66" t="s">
        <v>41</v>
      </c>
      <c r="B68" s="116">
        <v>50700</v>
      </c>
      <c r="C68" s="120">
        <v>1470</v>
      </c>
      <c r="D68" s="120">
        <f t="shared" si="4"/>
        <v>2940</v>
      </c>
      <c r="E68" s="10"/>
      <c r="F68" s="10"/>
      <c r="G68" s="10"/>
      <c r="H68" s="10"/>
      <c r="I68" s="10"/>
      <c r="J68" s="10"/>
      <c r="K68" s="10"/>
      <c r="L68" s="10"/>
    </row>
    <row r="69" spans="1:12" ht="20.100000000000001" customHeight="1" x14ac:dyDescent="0.2">
      <c r="A69" s="67" t="s">
        <v>42</v>
      </c>
      <c r="B69" s="114">
        <v>50700</v>
      </c>
      <c r="C69" s="118">
        <v>559</v>
      </c>
      <c r="D69" s="118">
        <f t="shared" si="4"/>
        <v>1118</v>
      </c>
      <c r="E69" s="10"/>
      <c r="F69" s="10"/>
      <c r="G69" s="10"/>
      <c r="H69" s="10"/>
      <c r="I69" s="10"/>
      <c r="J69" s="10"/>
      <c r="K69" s="10"/>
      <c r="L69" s="10"/>
    </row>
    <row r="70" spans="1:12" ht="20.100000000000001" customHeight="1" x14ac:dyDescent="0.2">
      <c r="A70" s="67" t="s">
        <v>43</v>
      </c>
      <c r="B70" s="114">
        <v>50700</v>
      </c>
      <c r="C70" s="118">
        <v>405</v>
      </c>
      <c r="D70" s="118">
        <f t="shared" si="4"/>
        <v>810</v>
      </c>
      <c r="E70" s="10"/>
      <c r="F70" s="10"/>
      <c r="G70" s="10"/>
      <c r="H70" s="10"/>
      <c r="I70" s="10"/>
      <c r="J70" s="10"/>
      <c r="K70" s="10"/>
      <c r="L70" s="10"/>
    </row>
    <row r="71" spans="1:12" ht="20.100000000000001" customHeight="1" x14ac:dyDescent="0.2">
      <c r="A71" s="67" t="s">
        <v>44</v>
      </c>
      <c r="B71" s="114">
        <v>50700</v>
      </c>
      <c r="C71" s="118">
        <v>405</v>
      </c>
      <c r="D71" s="118">
        <f t="shared" si="4"/>
        <v>810</v>
      </c>
      <c r="E71" s="10"/>
      <c r="F71" s="10"/>
      <c r="G71" s="10"/>
      <c r="H71" s="10"/>
      <c r="I71" s="10"/>
      <c r="J71" s="10"/>
      <c r="K71" s="10"/>
      <c r="L71" s="10"/>
    </row>
    <row r="72" spans="1:12" ht="20.100000000000001" customHeight="1" thickBot="1" x14ac:dyDescent="0.25">
      <c r="A72" s="67" t="s">
        <v>45</v>
      </c>
      <c r="B72" s="114">
        <v>50700</v>
      </c>
      <c r="C72" s="122">
        <v>2800</v>
      </c>
      <c r="D72" s="118">
        <f t="shared" si="4"/>
        <v>5600</v>
      </c>
      <c r="E72" s="10"/>
      <c r="F72" s="10"/>
      <c r="G72" s="10"/>
      <c r="H72" s="10"/>
      <c r="I72" s="10"/>
      <c r="J72" s="10"/>
      <c r="K72" s="10"/>
      <c r="L72" s="10"/>
    </row>
    <row r="73" spans="1:12" ht="20.100000000000001" customHeight="1" thickBot="1" x14ac:dyDescent="0.25">
      <c r="A73" s="68" t="s">
        <v>46</v>
      </c>
      <c r="B73" s="119">
        <v>0</v>
      </c>
      <c r="C73" s="123">
        <v>0</v>
      </c>
      <c r="D73" s="121">
        <f t="shared" si="4"/>
        <v>0</v>
      </c>
      <c r="E73" s="10"/>
      <c r="F73" s="10"/>
      <c r="G73" s="10"/>
      <c r="H73" s="10"/>
      <c r="I73" s="10"/>
      <c r="J73" s="10"/>
      <c r="K73" s="10"/>
      <c r="L73" s="10"/>
    </row>
    <row r="74" spans="1:12" ht="20.100000000000001" customHeight="1" thickTop="1" x14ac:dyDescent="0.2">
      <c r="A74" s="66" t="s">
        <v>47</v>
      </c>
      <c r="B74" s="116">
        <v>50700</v>
      </c>
      <c r="C74" s="120">
        <v>154</v>
      </c>
      <c r="D74" s="120">
        <f t="shared" si="4"/>
        <v>308</v>
      </c>
      <c r="E74" s="10"/>
      <c r="F74" s="10"/>
      <c r="G74" s="10"/>
      <c r="H74" s="10"/>
      <c r="I74" s="10"/>
      <c r="J74" s="10"/>
      <c r="K74" s="10"/>
      <c r="L74" s="10"/>
    </row>
    <row r="75" spans="1:12" ht="20.100000000000001" customHeight="1" x14ac:dyDescent="0.2">
      <c r="A75" s="67" t="s">
        <v>48</v>
      </c>
      <c r="B75" s="114">
        <v>50700</v>
      </c>
      <c r="C75" s="118">
        <v>772</v>
      </c>
      <c r="D75" s="118">
        <f t="shared" si="4"/>
        <v>1544</v>
      </c>
      <c r="E75" s="10"/>
      <c r="F75" s="10"/>
      <c r="G75" s="10"/>
      <c r="H75" s="10"/>
      <c r="I75" s="10"/>
      <c r="J75" s="10"/>
      <c r="K75" s="10"/>
      <c r="L75" s="10"/>
    </row>
    <row r="76" spans="1:12" ht="20.100000000000001" customHeight="1" x14ac:dyDescent="0.2">
      <c r="A76" s="67" t="s">
        <v>49</v>
      </c>
      <c r="B76" s="114">
        <v>50700</v>
      </c>
      <c r="C76" s="118">
        <v>112</v>
      </c>
      <c r="D76" s="118">
        <f t="shared" si="4"/>
        <v>224</v>
      </c>
      <c r="E76" s="10"/>
      <c r="F76" s="10"/>
      <c r="G76" s="10"/>
      <c r="H76" s="10"/>
      <c r="I76" s="10"/>
      <c r="J76" s="10"/>
      <c r="K76" s="10"/>
      <c r="L76" s="10"/>
    </row>
    <row r="77" spans="1:12" ht="20.100000000000001" customHeight="1" x14ac:dyDescent="0.2">
      <c r="A77" s="67" t="s">
        <v>50</v>
      </c>
      <c r="B77" s="114">
        <v>50700</v>
      </c>
      <c r="C77" s="118">
        <v>405</v>
      </c>
      <c r="D77" s="118">
        <f t="shared" si="4"/>
        <v>810</v>
      </c>
      <c r="E77" s="10"/>
      <c r="F77" s="10"/>
      <c r="G77" s="10"/>
      <c r="H77" s="10"/>
      <c r="I77" s="10"/>
      <c r="J77" s="10"/>
      <c r="K77" s="10"/>
      <c r="L77" s="10"/>
    </row>
    <row r="78" spans="1:12" ht="20.100000000000001" customHeight="1" thickBot="1" x14ac:dyDescent="0.25">
      <c r="A78" s="67" t="s">
        <v>51</v>
      </c>
      <c r="B78" s="114">
        <v>50700</v>
      </c>
      <c r="C78" s="122">
        <v>1470</v>
      </c>
      <c r="D78" s="118">
        <f t="shared" si="4"/>
        <v>2940</v>
      </c>
      <c r="E78" s="10"/>
      <c r="F78" s="10"/>
      <c r="G78" s="10"/>
      <c r="H78" s="10"/>
      <c r="I78" s="10"/>
      <c r="J78" s="10"/>
      <c r="K78" s="10"/>
      <c r="L78" s="10"/>
    </row>
    <row r="79" spans="1:12" ht="20.100000000000001" customHeight="1" thickBot="1" x14ac:dyDescent="0.25">
      <c r="A79" s="68" t="s">
        <v>52</v>
      </c>
      <c r="B79" s="119">
        <v>0</v>
      </c>
      <c r="C79" s="123">
        <v>0</v>
      </c>
      <c r="D79" s="121">
        <f t="shared" si="4"/>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ht="20.100000000000001" customHeight="1"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row r="224" spans="1:12" x14ac:dyDescent="0.2">
      <c r="A224" s="10"/>
      <c r="B224" s="10"/>
      <c r="C224" s="10"/>
      <c r="D224" s="10"/>
      <c r="E224" s="10"/>
      <c r="F224" s="10"/>
      <c r="G224" s="10"/>
      <c r="H224" s="10"/>
      <c r="I224" s="10"/>
      <c r="J224" s="10"/>
      <c r="K224" s="10"/>
      <c r="L224" s="10"/>
    </row>
  </sheetData>
  <mergeCells count="4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A41:F41"/>
    <mergeCell ref="L27:L31"/>
    <mergeCell ref="E33:E37"/>
    <mergeCell ref="F33:F37"/>
    <mergeCell ref="H33:H37"/>
    <mergeCell ref="I33:I37"/>
    <mergeCell ref="J33:J37"/>
    <mergeCell ref="K33:K37"/>
    <mergeCell ref="L33:L37"/>
    <mergeCell ref="E27:E31"/>
    <mergeCell ref="F27:F31"/>
    <mergeCell ref="H27:H31"/>
    <mergeCell ref="I27:I31"/>
    <mergeCell ref="J27:J31"/>
    <mergeCell ref="K27:K31"/>
  </mergeCells>
  <printOptions horizontalCentered="1"/>
  <pageMargins left="0.2" right="0.2" top="1.25" bottom="0.5" header="0.3" footer="0.3"/>
  <pageSetup scale="55" orientation="landscape" r:id="rId1"/>
  <headerFooter>
    <oddHeader xml:space="preserve">&amp;C&amp;20Study B05897
Test #7
</oddHeader>
    <oddFooter>Page &amp;P of &amp;N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31DB2-D889-479B-A0AD-AED745611834}">
  <dimension ref="A1:P224"/>
  <sheetViews>
    <sheetView topLeftCell="A16" zoomScale="60" zoomScaleNormal="60" zoomScaleSheetLayoutView="70" workbookViewId="0">
      <selection activeCell="G47" sqref="G47"/>
    </sheetView>
  </sheetViews>
  <sheetFormatPr defaultColWidth="9.140625" defaultRowHeight="15" x14ac:dyDescent="0.2"/>
  <cols>
    <col min="1" max="1" width="49.140625" style="4" customWidth="1"/>
    <col min="2" max="2" width="27.28515625" style="4" bestFit="1" customWidth="1"/>
    <col min="3" max="3" width="24.28515625" style="4" bestFit="1" customWidth="1"/>
    <col min="4" max="4" width="27" style="4" customWidth="1"/>
    <col min="5" max="5" width="17" style="4" customWidth="1"/>
    <col min="6" max="6" width="14.85546875" style="4" customWidth="1"/>
    <col min="7" max="7" width="16" style="2" customWidth="1"/>
    <col min="8" max="8" width="14.28515625" style="5" customWidth="1"/>
    <col min="9" max="9" width="13.42578125" style="6" customWidth="1"/>
    <col min="10" max="10" width="20.5703125" style="2" customWidth="1"/>
    <col min="11" max="11" width="11.85546875" style="2" customWidth="1"/>
    <col min="12" max="12" width="11.140625" style="2" bestFit="1"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ht="19.5" customHeight="1" thickTop="1" x14ac:dyDescent="0.2">
      <c r="A3" s="92" t="s">
        <v>53</v>
      </c>
      <c r="B3" s="59">
        <v>50700</v>
      </c>
      <c r="C3" s="60">
        <v>1470</v>
      </c>
      <c r="D3" s="59">
        <f>C3*5</f>
        <v>7350</v>
      </c>
      <c r="E3" s="153">
        <f>AVERAGE(D3:D7)</f>
        <v>3417</v>
      </c>
      <c r="F3" s="153">
        <f>STDEV(D3:D7)</f>
        <v>2228.3474818797899</v>
      </c>
      <c r="G3" s="96">
        <f t="shared" ref="G3:G32" si="0">LOG(D3)</f>
        <v>3.8662873390841948</v>
      </c>
      <c r="H3" s="155">
        <f>AVERAGE(G3:G7)</f>
        <v>3.4783623704017033</v>
      </c>
      <c r="I3" s="157">
        <f>STDEV(G3:G7)^2</f>
        <v>5.1301450744855898E-2</v>
      </c>
      <c r="J3" s="141">
        <f>P4-H3</f>
        <v>1.2266455889316323</v>
      </c>
      <c r="K3" s="151">
        <f>SQRT(I3)/SQRT(5)</f>
        <v>0.1012930903318246</v>
      </c>
      <c r="L3" s="145">
        <f>1.96*K3</f>
        <v>0.1985344570503762</v>
      </c>
    </row>
    <row r="4" spans="1:16" ht="20.100000000000001" customHeight="1" x14ac:dyDescent="0.2">
      <c r="A4" s="93" t="s">
        <v>54</v>
      </c>
      <c r="B4" s="60">
        <v>50700</v>
      </c>
      <c r="C4" s="60">
        <v>559</v>
      </c>
      <c r="D4" s="60">
        <f>C4*5</f>
        <v>2795</v>
      </c>
      <c r="E4" s="154"/>
      <c r="F4" s="154"/>
      <c r="G4" s="97">
        <f t="shared" si="0"/>
        <v>3.4463818122224419</v>
      </c>
      <c r="H4" s="156"/>
      <c r="I4" s="158"/>
      <c r="J4" s="142"/>
      <c r="K4" s="152"/>
      <c r="L4" s="146"/>
      <c r="P4" s="5">
        <f>LOG(B3)</f>
        <v>4.7050079593333356</v>
      </c>
    </row>
    <row r="5" spans="1:16" ht="19.5" customHeight="1" x14ac:dyDescent="0.2">
      <c r="A5" s="93" t="s">
        <v>55</v>
      </c>
      <c r="B5" s="60">
        <v>50700</v>
      </c>
      <c r="C5" s="60">
        <v>1060</v>
      </c>
      <c r="D5" s="60">
        <f>C5*2</f>
        <v>2120</v>
      </c>
      <c r="E5" s="154"/>
      <c r="F5" s="154"/>
      <c r="G5" s="97">
        <f t="shared" si="0"/>
        <v>3.3263358609287512</v>
      </c>
      <c r="H5" s="156"/>
      <c r="I5" s="158"/>
      <c r="J5" s="142"/>
      <c r="K5" s="152"/>
      <c r="L5" s="146"/>
    </row>
    <row r="6" spans="1:16" ht="19.5" customHeight="1" x14ac:dyDescent="0.2">
      <c r="A6" s="93" t="s">
        <v>56</v>
      </c>
      <c r="B6" s="60">
        <v>50700</v>
      </c>
      <c r="C6" s="60">
        <v>559</v>
      </c>
      <c r="D6" s="60">
        <f>C6*5</f>
        <v>2795</v>
      </c>
      <c r="E6" s="154"/>
      <c r="F6" s="154"/>
      <c r="G6" s="97">
        <f t="shared" si="0"/>
        <v>3.4463818122224419</v>
      </c>
      <c r="H6" s="156"/>
      <c r="I6" s="158"/>
      <c r="J6" s="142"/>
      <c r="K6" s="152"/>
      <c r="L6" s="146"/>
    </row>
    <row r="7" spans="1:16" ht="20.100000000000001" customHeight="1" thickBot="1" x14ac:dyDescent="0.25">
      <c r="A7" s="93" t="s">
        <v>57</v>
      </c>
      <c r="B7" s="60">
        <v>50700</v>
      </c>
      <c r="C7" s="60">
        <v>405</v>
      </c>
      <c r="D7" s="60">
        <f>C7*5</f>
        <v>2025</v>
      </c>
      <c r="E7" s="154"/>
      <c r="F7" s="154"/>
      <c r="G7" s="97">
        <f t="shared" si="0"/>
        <v>3.3064250275506875</v>
      </c>
      <c r="H7" s="156"/>
      <c r="I7" s="158"/>
      <c r="J7" s="142"/>
      <c r="K7" s="152"/>
      <c r="L7" s="146"/>
    </row>
    <row r="8" spans="1:16" ht="20.100000000000001" customHeight="1" thickBot="1" x14ac:dyDescent="0.25">
      <c r="A8" s="98" t="s">
        <v>58</v>
      </c>
      <c r="B8" s="78">
        <v>0</v>
      </c>
      <c r="C8" s="78">
        <v>0</v>
      </c>
      <c r="D8" s="78">
        <f>C8*5</f>
        <v>0</v>
      </c>
      <c r="E8" s="19"/>
      <c r="F8" s="19"/>
      <c r="G8" s="20" t="e">
        <f t="shared" si="0"/>
        <v>#NUM!</v>
      </c>
      <c r="H8" s="20"/>
      <c r="I8" s="21"/>
      <c r="J8" s="8"/>
      <c r="K8" s="7"/>
      <c r="L8" s="40"/>
    </row>
    <row r="9" spans="1:16" ht="20.100000000000001" customHeight="1" thickTop="1" x14ac:dyDescent="0.2">
      <c r="A9" s="45" t="s">
        <v>59</v>
      </c>
      <c r="B9" s="59">
        <v>50700</v>
      </c>
      <c r="C9" s="76">
        <v>3870</v>
      </c>
      <c r="D9" s="76">
        <f>C9*2</f>
        <v>7740</v>
      </c>
      <c r="E9" s="159">
        <f>AVERAGE(D9:D13)</f>
        <v>4771</v>
      </c>
      <c r="F9" s="159">
        <f>STDEV(D9:D13)</f>
        <v>1940.787211417058</v>
      </c>
      <c r="G9" s="24">
        <f t="shared" si="0"/>
        <v>3.8887409606828927</v>
      </c>
      <c r="H9" s="160">
        <f>AVERAGE(G9:G13)</f>
        <v>3.6512970818510091</v>
      </c>
      <c r="I9" s="160">
        <f>STDEV(G9:G13)^2</f>
        <v>2.9033107274980569E-2</v>
      </c>
      <c r="J9" s="161">
        <f>$H$3-H9</f>
        <v>-0.17293471144930583</v>
      </c>
      <c r="K9" s="166">
        <f>SQRT(I9)/SQRT(5)</f>
        <v>7.6201190640278804E-2</v>
      </c>
      <c r="L9" s="167">
        <f>1.96*K9</f>
        <v>0.14935433365494646</v>
      </c>
    </row>
    <row r="10" spans="1:16" ht="20.100000000000001" customHeight="1" x14ac:dyDescent="0.2">
      <c r="A10" s="42" t="s">
        <v>60</v>
      </c>
      <c r="B10" s="60">
        <v>50700</v>
      </c>
      <c r="C10" s="60">
        <v>772</v>
      </c>
      <c r="D10" s="60">
        <f>C10*5</f>
        <v>3860</v>
      </c>
      <c r="E10" s="159"/>
      <c r="F10" s="159"/>
      <c r="G10" s="73">
        <f t="shared" si="0"/>
        <v>3.5865873046717551</v>
      </c>
      <c r="H10" s="160"/>
      <c r="I10" s="160"/>
      <c r="J10" s="162"/>
      <c r="K10" s="164"/>
      <c r="L10" s="168"/>
    </row>
    <row r="11" spans="1:16" ht="20.100000000000001" customHeight="1" x14ac:dyDescent="0.2">
      <c r="A11" s="42" t="s">
        <v>61</v>
      </c>
      <c r="B11" s="60">
        <v>50700</v>
      </c>
      <c r="C11" s="60">
        <v>772</v>
      </c>
      <c r="D11" s="60">
        <f>C11*5</f>
        <v>3860</v>
      </c>
      <c r="E11" s="159"/>
      <c r="F11" s="159"/>
      <c r="G11" s="73">
        <f t="shared" si="0"/>
        <v>3.5865873046717551</v>
      </c>
      <c r="H11" s="160"/>
      <c r="I11" s="160"/>
      <c r="J11" s="162"/>
      <c r="K11" s="164"/>
      <c r="L11" s="168"/>
    </row>
    <row r="12" spans="1:16" ht="20.100000000000001" customHeight="1" x14ac:dyDescent="0.2">
      <c r="A12" s="42" t="s">
        <v>62</v>
      </c>
      <c r="B12" s="60">
        <v>50700</v>
      </c>
      <c r="C12" s="60">
        <v>559</v>
      </c>
      <c r="D12" s="60">
        <f>C12*5</f>
        <v>2795</v>
      </c>
      <c r="E12" s="159"/>
      <c r="F12" s="159"/>
      <c r="G12" s="73">
        <f t="shared" si="0"/>
        <v>3.4463818122224419</v>
      </c>
      <c r="H12" s="160"/>
      <c r="I12" s="160"/>
      <c r="J12" s="162"/>
      <c r="K12" s="164"/>
      <c r="L12" s="168"/>
    </row>
    <row r="13" spans="1:16" ht="20.100000000000001" customHeight="1" thickBot="1" x14ac:dyDescent="0.25">
      <c r="A13" s="42" t="s">
        <v>63</v>
      </c>
      <c r="B13" s="60">
        <v>50700</v>
      </c>
      <c r="C13" s="60">
        <v>2800</v>
      </c>
      <c r="D13" s="60">
        <f>C13*2</f>
        <v>5600</v>
      </c>
      <c r="E13" s="159"/>
      <c r="F13" s="159"/>
      <c r="G13" s="73">
        <f t="shared" si="0"/>
        <v>3.7481880270062002</v>
      </c>
      <c r="H13" s="160"/>
      <c r="I13" s="160"/>
      <c r="J13" s="163"/>
      <c r="K13" s="165"/>
      <c r="L13" s="169"/>
    </row>
    <row r="14" spans="1:16" ht="20.100000000000001" customHeight="1" thickBot="1" x14ac:dyDescent="0.25">
      <c r="A14" s="46" t="s">
        <v>64</v>
      </c>
      <c r="B14" s="22">
        <v>0</v>
      </c>
      <c r="C14" s="78">
        <v>0</v>
      </c>
      <c r="D14" s="78">
        <v>0</v>
      </c>
      <c r="E14" s="16"/>
      <c r="F14" s="16"/>
      <c r="G14" s="17" t="e">
        <f t="shared" si="0"/>
        <v>#NUM!</v>
      </c>
      <c r="H14" s="12"/>
      <c r="I14" s="12"/>
      <c r="J14" s="13"/>
      <c r="K14" s="14"/>
      <c r="L14" s="44"/>
    </row>
    <row r="15" spans="1:16" ht="20.100000000000001" customHeight="1" thickTop="1" x14ac:dyDescent="0.2">
      <c r="A15" s="45" t="s">
        <v>65</v>
      </c>
      <c r="B15" s="59">
        <v>50700</v>
      </c>
      <c r="C15" s="76">
        <v>1470</v>
      </c>
      <c r="D15" s="76">
        <f t="shared" ref="D15:D26" si="1">C15*2</f>
        <v>2940</v>
      </c>
      <c r="E15" s="159">
        <f>AVERAGE(D15:D19)</f>
        <v>2043.6</v>
      </c>
      <c r="F15" s="159">
        <f>STDEV(D15:D19)</f>
        <v>1229.9531698402179</v>
      </c>
      <c r="G15" s="24">
        <f t="shared" ref="G15:G20" si="2">LOG(D15)</f>
        <v>3.4683473304121573</v>
      </c>
      <c r="H15" s="160">
        <f>AVERAGE(G15:G19)</f>
        <v>3.2165808672382519</v>
      </c>
      <c r="I15" s="160">
        <f>STDEV(G15:G19)^2</f>
        <v>0.12126827873541231</v>
      </c>
      <c r="J15" s="161">
        <f>$H$3-H15</f>
        <v>0.26178150316345139</v>
      </c>
      <c r="K15" s="166">
        <f>SQRT(I15)/SQRT(5)</f>
        <v>0.1557358524781062</v>
      </c>
      <c r="L15" s="167">
        <f>1.96*K15</f>
        <v>0.30524227085708816</v>
      </c>
    </row>
    <row r="16" spans="1:16" ht="20.100000000000001" customHeight="1" x14ac:dyDescent="0.2">
      <c r="A16" s="42" t="s">
        <v>66</v>
      </c>
      <c r="B16" s="60">
        <v>50700</v>
      </c>
      <c r="C16" s="60">
        <v>1470</v>
      </c>
      <c r="D16" s="60">
        <f t="shared" si="1"/>
        <v>2940</v>
      </c>
      <c r="E16" s="159"/>
      <c r="F16" s="159"/>
      <c r="G16" s="73">
        <f t="shared" si="2"/>
        <v>3.4683473304121573</v>
      </c>
      <c r="H16" s="160"/>
      <c r="I16" s="160"/>
      <c r="J16" s="162"/>
      <c r="K16" s="164"/>
      <c r="L16" s="168"/>
    </row>
    <row r="17" spans="1:12" ht="20.100000000000001" customHeight="1" x14ac:dyDescent="0.2">
      <c r="A17" s="42" t="s">
        <v>67</v>
      </c>
      <c r="B17" s="60">
        <v>50700</v>
      </c>
      <c r="C17" s="60">
        <v>294</v>
      </c>
      <c r="D17" s="60">
        <f t="shared" si="1"/>
        <v>588</v>
      </c>
      <c r="E17" s="159"/>
      <c r="F17" s="159"/>
      <c r="G17" s="73">
        <f t="shared" si="2"/>
        <v>2.7693773260761385</v>
      </c>
      <c r="H17" s="160"/>
      <c r="I17" s="160"/>
      <c r="J17" s="162"/>
      <c r="K17" s="164"/>
      <c r="L17" s="168"/>
    </row>
    <row r="18" spans="1:12" ht="20.100000000000001" customHeight="1" x14ac:dyDescent="0.2">
      <c r="A18" s="42" t="s">
        <v>68</v>
      </c>
      <c r="B18" s="60">
        <v>50700</v>
      </c>
      <c r="C18" s="60">
        <v>1470</v>
      </c>
      <c r="D18" s="60">
        <f t="shared" si="1"/>
        <v>2940</v>
      </c>
      <c r="E18" s="159"/>
      <c r="F18" s="159"/>
      <c r="G18" s="73">
        <f t="shared" si="2"/>
        <v>3.4683473304121573</v>
      </c>
      <c r="H18" s="160"/>
      <c r="I18" s="160"/>
      <c r="J18" s="162"/>
      <c r="K18" s="164"/>
      <c r="L18" s="168"/>
    </row>
    <row r="19" spans="1:12" ht="20.100000000000001" customHeight="1" thickBot="1" x14ac:dyDescent="0.25">
      <c r="A19" s="42" t="s">
        <v>69</v>
      </c>
      <c r="B19" s="60">
        <v>50700</v>
      </c>
      <c r="C19" s="60">
        <v>405</v>
      </c>
      <c r="D19" s="60">
        <f t="shared" si="1"/>
        <v>810</v>
      </c>
      <c r="E19" s="159"/>
      <c r="F19" s="159"/>
      <c r="G19" s="73">
        <f t="shared" si="2"/>
        <v>2.90848501887865</v>
      </c>
      <c r="H19" s="160"/>
      <c r="I19" s="160"/>
      <c r="J19" s="163"/>
      <c r="K19" s="165"/>
      <c r="L19" s="169"/>
    </row>
    <row r="20" spans="1:12" ht="20.100000000000001" customHeight="1" thickBot="1" x14ac:dyDescent="0.25">
      <c r="A20" s="46" t="s">
        <v>70</v>
      </c>
      <c r="B20" s="22">
        <v>0</v>
      </c>
      <c r="C20" s="78">
        <v>0</v>
      </c>
      <c r="D20" s="78">
        <f t="shared" si="1"/>
        <v>0</v>
      </c>
      <c r="E20" s="16"/>
      <c r="F20" s="16"/>
      <c r="G20" s="17" t="e">
        <f t="shared" si="2"/>
        <v>#NUM!</v>
      </c>
      <c r="H20" s="12"/>
      <c r="I20" s="12"/>
      <c r="J20" s="13"/>
      <c r="K20" s="14"/>
      <c r="L20" s="44"/>
    </row>
    <row r="21" spans="1:12" ht="20.100000000000001" customHeight="1" thickTop="1" x14ac:dyDescent="0.2">
      <c r="A21" s="69" t="s">
        <v>71</v>
      </c>
      <c r="B21" s="59">
        <v>50700</v>
      </c>
      <c r="C21" s="76">
        <v>1470</v>
      </c>
      <c r="D21" s="76">
        <f t="shared" si="1"/>
        <v>2940</v>
      </c>
      <c r="E21" s="159">
        <f>AVERAGE(D21:D25)</f>
        <v>6400</v>
      </c>
      <c r="F21" s="159">
        <f>STDEV(D21:D25)</f>
        <v>3373.1291110777247</v>
      </c>
      <c r="G21" s="24">
        <f t="shared" si="0"/>
        <v>3.4683473304121573</v>
      </c>
      <c r="H21" s="160">
        <f>AVERAGE(G21:G25)</f>
        <v>3.7482236420298256</v>
      </c>
      <c r="I21" s="160">
        <f>STDEV(G21:G25)^2</f>
        <v>6.8458862243186897E-2</v>
      </c>
      <c r="J21" s="161">
        <f>$H$3-H21</f>
        <v>-0.26986127162812235</v>
      </c>
      <c r="K21" s="164">
        <f>SQRT(I21)/SQRT(5)</f>
        <v>0.11701184747125984</v>
      </c>
      <c r="L21" s="168">
        <f>1.96*K21</f>
        <v>0.22934322104366928</v>
      </c>
    </row>
    <row r="22" spans="1:12" ht="20.100000000000001" customHeight="1" x14ac:dyDescent="0.2">
      <c r="A22" s="67" t="s">
        <v>72</v>
      </c>
      <c r="B22" s="60">
        <v>50700</v>
      </c>
      <c r="C22" s="60">
        <v>3870</v>
      </c>
      <c r="D22" s="60">
        <f t="shared" si="1"/>
        <v>7740</v>
      </c>
      <c r="E22" s="159"/>
      <c r="F22" s="159"/>
      <c r="G22" s="74">
        <f t="shared" si="0"/>
        <v>3.8887409606828927</v>
      </c>
      <c r="H22" s="160"/>
      <c r="I22" s="160"/>
      <c r="J22" s="162"/>
      <c r="K22" s="164"/>
      <c r="L22" s="168"/>
    </row>
    <row r="23" spans="1:12" ht="20.100000000000001" customHeight="1" x14ac:dyDescent="0.2">
      <c r="A23" s="67" t="s">
        <v>73</v>
      </c>
      <c r="B23" s="60">
        <v>50700</v>
      </c>
      <c r="C23" s="60">
        <v>5320</v>
      </c>
      <c r="D23" s="60">
        <f t="shared" si="1"/>
        <v>10640</v>
      </c>
      <c r="E23" s="159"/>
      <c r="F23" s="159"/>
      <c r="G23" s="74">
        <f t="shared" si="0"/>
        <v>4.0269416279590295</v>
      </c>
      <c r="H23" s="160"/>
      <c r="I23" s="160"/>
      <c r="J23" s="162"/>
      <c r="K23" s="164"/>
      <c r="L23" s="168"/>
    </row>
    <row r="24" spans="1:12" ht="20.100000000000001" customHeight="1" x14ac:dyDescent="0.2">
      <c r="A24" s="67" t="s">
        <v>74</v>
      </c>
      <c r="B24" s="60">
        <v>50700</v>
      </c>
      <c r="C24" s="60">
        <v>1470</v>
      </c>
      <c r="D24" s="60">
        <f t="shared" si="1"/>
        <v>2940</v>
      </c>
      <c r="E24" s="159"/>
      <c r="F24" s="159"/>
      <c r="G24" s="74">
        <f t="shared" si="0"/>
        <v>3.4683473304121573</v>
      </c>
      <c r="H24" s="160"/>
      <c r="I24" s="160"/>
      <c r="J24" s="162"/>
      <c r="K24" s="164"/>
      <c r="L24" s="168"/>
    </row>
    <row r="25" spans="1:12" ht="20.100000000000001" customHeight="1" thickBot="1" x14ac:dyDescent="0.25">
      <c r="A25" s="67" t="s">
        <v>75</v>
      </c>
      <c r="B25" s="60">
        <v>50700</v>
      </c>
      <c r="C25" s="60">
        <v>3870</v>
      </c>
      <c r="D25" s="60">
        <f t="shared" si="1"/>
        <v>7740</v>
      </c>
      <c r="E25" s="159"/>
      <c r="F25" s="159"/>
      <c r="G25" s="74">
        <f t="shared" si="0"/>
        <v>3.8887409606828927</v>
      </c>
      <c r="H25" s="160"/>
      <c r="I25" s="160"/>
      <c r="J25" s="163"/>
      <c r="K25" s="165"/>
      <c r="L25" s="169"/>
    </row>
    <row r="26" spans="1:12" ht="19.5" customHeight="1" thickBot="1" x14ac:dyDescent="0.25">
      <c r="A26" s="70" t="s">
        <v>76</v>
      </c>
      <c r="B26" s="22">
        <v>0</v>
      </c>
      <c r="C26" s="78">
        <v>0</v>
      </c>
      <c r="D26" s="78">
        <f t="shared" si="1"/>
        <v>0</v>
      </c>
      <c r="E26" s="16"/>
      <c r="F26" s="16"/>
      <c r="G26" s="17" t="e">
        <f t="shared" si="0"/>
        <v>#NUM!</v>
      </c>
      <c r="H26" s="12">
        <v>3</v>
      </c>
      <c r="I26" s="12"/>
      <c r="J26" s="13"/>
      <c r="K26" s="14"/>
      <c r="L26" s="44"/>
    </row>
    <row r="27" spans="1:12" ht="19.5" customHeight="1" thickTop="1" x14ac:dyDescent="0.2">
      <c r="A27" s="69" t="s">
        <v>77</v>
      </c>
      <c r="B27" s="59">
        <v>50700</v>
      </c>
      <c r="C27" s="59" t="s">
        <v>16</v>
      </c>
      <c r="D27" s="59">
        <v>1</v>
      </c>
      <c r="E27" s="137">
        <f>AVERAGE(D27:D31)</f>
        <v>1</v>
      </c>
      <c r="F27" s="137">
        <f>STDEV(D27:D31)</f>
        <v>0</v>
      </c>
      <c r="G27" s="29">
        <f t="shared" si="0"/>
        <v>0</v>
      </c>
      <c r="H27" s="139">
        <f>AVERAGE(G27:G31)</f>
        <v>0</v>
      </c>
      <c r="I27" s="139">
        <f>STDEV(G27:G31)^2</f>
        <v>0</v>
      </c>
      <c r="J27" s="141">
        <f>$H$3-H27</f>
        <v>3.4783623704017033</v>
      </c>
      <c r="K27" s="143">
        <f>SQRT(I27)/SQRT(5)</f>
        <v>0</v>
      </c>
      <c r="L27" s="135">
        <f>1.96*K27</f>
        <v>0</v>
      </c>
    </row>
    <row r="28" spans="1:12" ht="20.100000000000001" customHeight="1" x14ac:dyDescent="0.2">
      <c r="A28" s="67" t="s">
        <v>78</v>
      </c>
      <c r="B28" s="60">
        <v>50700</v>
      </c>
      <c r="C28" s="60" t="s">
        <v>16</v>
      </c>
      <c r="D28" s="60">
        <v>1</v>
      </c>
      <c r="E28" s="138"/>
      <c r="F28" s="138"/>
      <c r="G28" s="30">
        <f t="shared" si="0"/>
        <v>0</v>
      </c>
      <c r="H28" s="140"/>
      <c r="I28" s="140"/>
      <c r="J28" s="142"/>
      <c r="K28" s="144"/>
      <c r="L28" s="136"/>
    </row>
    <row r="29" spans="1:12" ht="20.100000000000001" customHeight="1" x14ac:dyDescent="0.2">
      <c r="A29" s="67" t="s">
        <v>79</v>
      </c>
      <c r="B29" s="60">
        <v>50700</v>
      </c>
      <c r="C29" s="60" t="s">
        <v>16</v>
      </c>
      <c r="D29" s="60">
        <v>1</v>
      </c>
      <c r="E29" s="138"/>
      <c r="F29" s="138"/>
      <c r="G29" s="30">
        <f t="shared" si="0"/>
        <v>0</v>
      </c>
      <c r="H29" s="140"/>
      <c r="I29" s="140"/>
      <c r="J29" s="142"/>
      <c r="K29" s="144"/>
      <c r="L29" s="136"/>
    </row>
    <row r="30" spans="1:12" ht="20.100000000000001" customHeight="1" x14ac:dyDescent="0.2">
      <c r="A30" s="67" t="s">
        <v>80</v>
      </c>
      <c r="B30" s="60">
        <v>50700</v>
      </c>
      <c r="C30" s="60" t="s">
        <v>16</v>
      </c>
      <c r="D30" s="60">
        <v>1</v>
      </c>
      <c r="E30" s="138"/>
      <c r="F30" s="138"/>
      <c r="G30" s="30">
        <f t="shared" si="0"/>
        <v>0</v>
      </c>
      <c r="H30" s="140"/>
      <c r="I30" s="140"/>
      <c r="J30" s="142"/>
      <c r="K30" s="144"/>
      <c r="L30" s="136"/>
    </row>
    <row r="31" spans="1:12" ht="20.100000000000001" customHeight="1" thickBot="1" x14ac:dyDescent="0.25">
      <c r="A31" s="67" t="s">
        <v>81</v>
      </c>
      <c r="B31" s="60">
        <v>50700</v>
      </c>
      <c r="C31" s="79" t="s">
        <v>16</v>
      </c>
      <c r="D31" s="60">
        <v>1</v>
      </c>
      <c r="E31" s="138"/>
      <c r="F31" s="138"/>
      <c r="G31" s="30">
        <f t="shared" si="0"/>
        <v>0</v>
      </c>
      <c r="H31" s="140"/>
      <c r="I31" s="140"/>
      <c r="J31" s="142"/>
      <c r="K31" s="144"/>
      <c r="L31" s="136"/>
    </row>
    <row r="32" spans="1:12" ht="20.100000000000001" customHeight="1" thickBot="1" x14ac:dyDescent="0.25">
      <c r="A32" s="71" t="s">
        <v>82</v>
      </c>
      <c r="B32" s="47">
        <v>0</v>
      </c>
      <c r="C32" s="77">
        <v>0</v>
      </c>
      <c r="D32" s="77">
        <f>C32*2</f>
        <v>0</v>
      </c>
      <c r="E32" s="48"/>
      <c r="F32" s="48"/>
      <c r="G32" s="49" t="e">
        <f t="shared" si="0"/>
        <v>#NUM!</v>
      </c>
      <c r="H32" s="49"/>
      <c r="I32" s="49"/>
      <c r="J32" s="50"/>
      <c r="K32" s="51"/>
      <c r="L32" s="52"/>
    </row>
    <row r="33" spans="1:12" ht="19.5" customHeight="1" thickTop="1" x14ac:dyDescent="0.2">
      <c r="A33" s="69" t="s">
        <v>83</v>
      </c>
      <c r="B33" s="59">
        <v>50700</v>
      </c>
      <c r="C33" s="59">
        <v>559</v>
      </c>
      <c r="D33" s="59">
        <f>C33*2</f>
        <v>1118</v>
      </c>
      <c r="E33" s="137">
        <f>AVERAGE(D33:D37)</f>
        <v>341.8</v>
      </c>
      <c r="F33" s="137">
        <f>STDEV(D33:D37)</f>
        <v>502.8754318914377</v>
      </c>
      <c r="G33" s="82">
        <f t="shared" ref="G33:G38" si="3">LOG(D33)</f>
        <v>3.0484418035504044</v>
      </c>
      <c r="H33" s="139">
        <f>AVERAGE(G33:G37)</f>
        <v>1.1635638259253085</v>
      </c>
      <c r="I33" s="139">
        <f>STDEV(G33:G37)^2</f>
        <v>2.5482610797021392</v>
      </c>
      <c r="J33" s="141">
        <f>$H$3-H33</f>
        <v>2.3147985444763948</v>
      </c>
      <c r="K33" s="143">
        <f>SQRT(I33)/SQRT(5)</f>
        <v>0.7138993037820025</v>
      </c>
      <c r="L33" s="135">
        <f>1.96*K33</f>
        <v>1.399242635412725</v>
      </c>
    </row>
    <row r="34" spans="1:12" ht="20.100000000000001" customHeight="1" x14ac:dyDescent="0.2">
      <c r="A34" s="67" t="s">
        <v>84</v>
      </c>
      <c r="B34" s="60">
        <v>50700</v>
      </c>
      <c r="C34" s="60">
        <v>294</v>
      </c>
      <c r="D34" s="60">
        <f>C34*2</f>
        <v>588</v>
      </c>
      <c r="E34" s="138"/>
      <c r="F34" s="138"/>
      <c r="G34" s="83">
        <f t="shared" si="3"/>
        <v>2.7693773260761385</v>
      </c>
      <c r="H34" s="140"/>
      <c r="I34" s="140"/>
      <c r="J34" s="142"/>
      <c r="K34" s="144"/>
      <c r="L34" s="136"/>
    </row>
    <row r="35" spans="1:12" ht="20.100000000000001" customHeight="1" x14ac:dyDescent="0.2">
      <c r="A35" s="67" t="s">
        <v>85</v>
      </c>
      <c r="B35" s="60">
        <v>50700</v>
      </c>
      <c r="C35" s="60" t="s">
        <v>16</v>
      </c>
      <c r="D35" s="60">
        <v>1</v>
      </c>
      <c r="E35" s="138"/>
      <c r="F35" s="138"/>
      <c r="G35" s="83">
        <f t="shared" si="3"/>
        <v>0</v>
      </c>
      <c r="H35" s="140"/>
      <c r="I35" s="140"/>
      <c r="J35" s="142"/>
      <c r="K35" s="144"/>
      <c r="L35" s="136"/>
    </row>
    <row r="36" spans="1:12" ht="20.100000000000001" customHeight="1" x14ac:dyDescent="0.2">
      <c r="A36" s="67" t="s">
        <v>86</v>
      </c>
      <c r="B36" s="60">
        <v>50700</v>
      </c>
      <c r="C36" s="60" t="s">
        <v>16</v>
      </c>
      <c r="D36" s="60">
        <v>1</v>
      </c>
      <c r="E36" s="138"/>
      <c r="F36" s="138"/>
      <c r="G36" s="83">
        <f t="shared" si="3"/>
        <v>0</v>
      </c>
      <c r="H36" s="140"/>
      <c r="I36" s="140"/>
      <c r="J36" s="142"/>
      <c r="K36" s="144"/>
      <c r="L36" s="136"/>
    </row>
    <row r="37" spans="1:12" ht="20.100000000000001" customHeight="1" thickBot="1" x14ac:dyDescent="0.25">
      <c r="A37" s="67" t="s">
        <v>87</v>
      </c>
      <c r="B37" s="60">
        <v>50700</v>
      </c>
      <c r="C37" s="79" t="s">
        <v>16</v>
      </c>
      <c r="D37" s="60">
        <v>1</v>
      </c>
      <c r="E37" s="138"/>
      <c r="F37" s="138"/>
      <c r="G37" s="83">
        <f t="shared" si="3"/>
        <v>0</v>
      </c>
      <c r="H37" s="140"/>
      <c r="I37" s="140"/>
      <c r="J37" s="142"/>
      <c r="K37" s="144"/>
      <c r="L37" s="136"/>
    </row>
    <row r="38" spans="1:12" ht="20.100000000000001" customHeight="1" thickBot="1" x14ac:dyDescent="0.25">
      <c r="A38" s="71" t="s">
        <v>88</v>
      </c>
      <c r="B38" s="47">
        <v>0</v>
      </c>
      <c r="C38" s="77">
        <v>0</v>
      </c>
      <c r="D38" s="77">
        <f>C38*2</f>
        <v>0</v>
      </c>
      <c r="E38" s="48"/>
      <c r="F38" s="48"/>
      <c r="G38" s="49" t="e">
        <f t="shared" si="3"/>
        <v>#NUM!</v>
      </c>
      <c r="H38" s="49"/>
      <c r="I38" s="49"/>
      <c r="J38" s="50"/>
      <c r="K38" s="51"/>
      <c r="L38" s="52"/>
    </row>
    <row r="39" spans="1:12" ht="20.100000000000001" customHeight="1" thickTop="1" x14ac:dyDescent="0.2">
      <c r="A39" s="10"/>
      <c r="B39" s="10"/>
      <c r="C39" s="10"/>
      <c r="D39" s="10"/>
      <c r="E39" s="10"/>
      <c r="F39" s="10"/>
      <c r="G39" s="10"/>
      <c r="H39" s="10"/>
      <c r="I39" s="10"/>
      <c r="J39" s="10"/>
      <c r="K39" s="10"/>
      <c r="L39" s="10"/>
    </row>
    <row r="40" spans="1:12" ht="20.100000000000001" customHeight="1" x14ac:dyDescent="0.2">
      <c r="A40" s="10"/>
      <c r="B40" s="10"/>
      <c r="C40" s="10"/>
      <c r="D40" s="10"/>
      <c r="E40" s="10"/>
      <c r="F40" s="10"/>
      <c r="G40" s="10"/>
      <c r="H40" s="10"/>
      <c r="I40" s="10"/>
      <c r="J40" s="10"/>
      <c r="K40" s="10"/>
      <c r="L40" s="10"/>
    </row>
    <row r="41" spans="1:12" ht="30" customHeight="1" x14ac:dyDescent="0.2">
      <c r="A41" s="134" t="s">
        <v>184</v>
      </c>
      <c r="B41" s="134"/>
      <c r="C41" s="134"/>
      <c r="D41" s="134"/>
      <c r="E41" s="134"/>
      <c r="F41" s="134"/>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33" thickTop="1" thickBot="1" x14ac:dyDescent="0.25">
      <c r="A43" s="33" t="s">
        <v>0</v>
      </c>
      <c r="B43" s="34" t="s">
        <v>3</v>
      </c>
      <c r="C43" s="34" t="s">
        <v>4</v>
      </c>
      <c r="D43" s="34" t="s">
        <v>5</v>
      </c>
      <c r="E43" s="10"/>
      <c r="F43" s="10"/>
      <c r="G43" s="10"/>
      <c r="H43" s="10"/>
      <c r="I43" s="10"/>
      <c r="J43" s="10"/>
      <c r="K43" s="10"/>
      <c r="L43" s="10"/>
    </row>
    <row r="44" spans="1:12" ht="20.100000000000001" customHeight="1" thickTop="1" x14ac:dyDescent="0.2">
      <c r="A44" s="92" t="s">
        <v>53</v>
      </c>
      <c r="B44" s="116">
        <v>50700</v>
      </c>
      <c r="C44" s="114">
        <v>1470</v>
      </c>
      <c r="D44" s="116">
        <f>C44*5</f>
        <v>7350</v>
      </c>
      <c r="E44" s="10"/>
      <c r="F44" s="10"/>
      <c r="G44" s="10"/>
      <c r="H44" s="10"/>
      <c r="I44" s="10"/>
      <c r="J44" s="10"/>
      <c r="K44" s="10"/>
      <c r="L44" s="10"/>
    </row>
    <row r="45" spans="1:12" ht="20.100000000000001" customHeight="1" x14ac:dyDescent="0.2">
      <c r="A45" s="93" t="s">
        <v>54</v>
      </c>
      <c r="B45" s="114">
        <v>50700</v>
      </c>
      <c r="C45" s="114">
        <v>559</v>
      </c>
      <c r="D45" s="114">
        <f>C45*5</f>
        <v>2795</v>
      </c>
      <c r="E45" s="10"/>
      <c r="F45" s="10"/>
      <c r="G45" s="10"/>
      <c r="H45" s="10"/>
      <c r="I45" s="10"/>
      <c r="J45" s="10"/>
      <c r="K45" s="10"/>
      <c r="L45" s="10"/>
    </row>
    <row r="46" spans="1:12" ht="20.100000000000001" customHeight="1" x14ac:dyDescent="0.2">
      <c r="A46" s="93" t="s">
        <v>55</v>
      </c>
      <c r="B46" s="114">
        <v>50700</v>
      </c>
      <c r="C46" s="114">
        <v>1060</v>
      </c>
      <c r="D46" s="114">
        <f>C46*2</f>
        <v>2120</v>
      </c>
      <c r="E46" s="10"/>
      <c r="F46" s="10"/>
      <c r="G46" s="10"/>
      <c r="H46" s="10"/>
      <c r="I46" s="10"/>
      <c r="J46" s="10"/>
      <c r="K46" s="10"/>
      <c r="L46" s="10"/>
    </row>
    <row r="47" spans="1:12" ht="20.100000000000001" customHeight="1" x14ac:dyDescent="0.2">
      <c r="A47" s="93" t="s">
        <v>56</v>
      </c>
      <c r="B47" s="114">
        <v>50700</v>
      </c>
      <c r="C47" s="114">
        <v>559</v>
      </c>
      <c r="D47" s="114">
        <f>C47*5</f>
        <v>2795</v>
      </c>
      <c r="E47" s="10"/>
      <c r="F47" s="10"/>
      <c r="G47" s="10"/>
      <c r="H47" s="10"/>
      <c r="I47" s="10"/>
      <c r="J47" s="10"/>
      <c r="K47" s="10"/>
      <c r="L47" s="10"/>
    </row>
    <row r="48" spans="1:12" ht="20.100000000000001" customHeight="1" thickBot="1" x14ac:dyDescent="0.25">
      <c r="A48" s="93" t="s">
        <v>57</v>
      </c>
      <c r="B48" s="114">
        <v>50700</v>
      </c>
      <c r="C48" s="114">
        <v>405</v>
      </c>
      <c r="D48" s="114">
        <f>C48*5</f>
        <v>2025</v>
      </c>
      <c r="E48" s="10"/>
      <c r="F48" s="10"/>
      <c r="G48" s="10"/>
      <c r="H48" s="10"/>
      <c r="I48" s="10"/>
      <c r="J48" s="10"/>
      <c r="K48" s="10"/>
      <c r="L48" s="10"/>
    </row>
    <row r="49" spans="1:12" ht="20.100000000000001" customHeight="1" thickBot="1" x14ac:dyDescent="0.25">
      <c r="A49" s="98" t="s">
        <v>58</v>
      </c>
      <c r="B49" s="126">
        <v>0</v>
      </c>
      <c r="C49" s="126">
        <v>0</v>
      </c>
      <c r="D49" s="126">
        <f>C49*5</f>
        <v>0</v>
      </c>
      <c r="E49" s="10"/>
      <c r="F49" s="10"/>
      <c r="G49" s="10"/>
      <c r="H49" s="10"/>
      <c r="I49" s="10"/>
      <c r="J49" s="10"/>
      <c r="K49" s="10"/>
      <c r="L49" s="10"/>
    </row>
    <row r="50" spans="1:12" ht="20.100000000000001" customHeight="1" thickTop="1" x14ac:dyDescent="0.2">
      <c r="A50" s="45" t="s">
        <v>59</v>
      </c>
      <c r="B50" s="116">
        <v>50700</v>
      </c>
      <c r="C50" s="127">
        <v>3870</v>
      </c>
      <c r="D50" s="127">
        <f>C50*2</f>
        <v>7740</v>
      </c>
      <c r="E50" s="10"/>
      <c r="F50" s="10"/>
      <c r="G50" s="10"/>
      <c r="H50" s="10"/>
      <c r="I50" s="10"/>
      <c r="J50" s="10"/>
      <c r="K50" s="10"/>
      <c r="L50" s="10"/>
    </row>
    <row r="51" spans="1:12" ht="20.100000000000001" customHeight="1" x14ac:dyDescent="0.2">
      <c r="A51" s="42" t="s">
        <v>60</v>
      </c>
      <c r="B51" s="114">
        <v>50700</v>
      </c>
      <c r="C51" s="114">
        <v>772</v>
      </c>
      <c r="D51" s="114">
        <f>C51*5</f>
        <v>3860</v>
      </c>
      <c r="E51" s="10"/>
      <c r="F51" s="10"/>
      <c r="G51" s="10"/>
      <c r="H51" s="10"/>
      <c r="I51" s="10"/>
      <c r="J51" s="10"/>
      <c r="K51" s="10"/>
      <c r="L51" s="10"/>
    </row>
    <row r="52" spans="1:12" ht="20.100000000000001" customHeight="1" x14ac:dyDescent="0.2">
      <c r="A52" s="42" t="s">
        <v>61</v>
      </c>
      <c r="B52" s="114">
        <v>50700</v>
      </c>
      <c r="C52" s="114">
        <v>772</v>
      </c>
      <c r="D52" s="114">
        <f>C52*5</f>
        <v>3860</v>
      </c>
      <c r="E52" s="10"/>
      <c r="F52" s="10"/>
      <c r="G52" s="10"/>
      <c r="H52" s="10"/>
      <c r="I52" s="10"/>
      <c r="J52" s="10"/>
      <c r="K52" s="10"/>
      <c r="L52" s="10"/>
    </row>
    <row r="53" spans="1:12" ht="20.100000000000001" customHeight="1" x14ac:dyDescent="0.2">
      <c r="A53" s="42" t="s">
        <v>62</v>
      </c>
      <c r="B53" s="114">
        <v>50700</v>
      </c>
      <c r="C53" s="114">
        <v>559</v>
      </c>
      <c r="D53" s="114">
        <f>C53*5</f>
        <v>2795</v>
      </c>
      <c r="E53" s="10"/>
      <c r="F53" s="10"/>
      <c r="G53" s="10"/>
      <c r="H53" s="10"/>
      <c r="I53" s="10"/>
      <c r="J53" s="10"/>
      <c r="K53" s="10"/>
      <c r="L53" s="10"/>
    </row>
    <row r="54" spans="1:12" ht="20.100000000000001" customHeight="1" thickBot="1" x14ac:dyDescent="0.25">
      <c r="A54" s="42" t="s">
        <v>63</v>
      </c>
      <c r="B54" s="114">
        <v>50700</v>
      </c>
      <c r="C54" s="114">
        <v>2800</v>
      </c>
      <c r="D54" s="114">
        <f>C54*2</f>
        <v>5600</v>
      </c>
      <c r="E54" s="10"/>
      <c r="F54" s="10"/>
      <c r="G54" s="10"/>
      <c r="H54" s="10"/>
      <c r="I54" s="10"/>
      <c r="J54" s="10"/>
      <c r="K54" s="10"/>
      <c r="L54" s="10"/>
    </row>
    <row r="55" spans="1:12" ht="20.100000000000001" customHeight="1" thickBot="1" x14ac:dyDescent="0.25">
      <c r="A55" s="46" t="s">
        <v>64</v>
      </c>
      <c r="B55" s="123">
        <v>0</v>
      </c>
      <c r="C55" s="126">
        <v>0</v>
      </c>
      <c r="D55" s="126">
        <v>0</v>
      </c>
      <c r="E55" s="10"/>
      <c r="F55" s="10"/>
      <c r="G55" s="10"/>
      <c r="H55" s="10"/>
      <c r="I55" s="10"/>
      <c r="J55" s="10"/>
      <c r="K55" s="10"/>
      <c r="L55" s="10"/>
    </row>
    <row r="56" spans="1:12" ht="20.100000000000001" customHeight="1" thickTop="1" x14ac:dyDescent="0.2">
      <c r="A56" s="45" t="s">
        <v>65</v>
      </c>
      <c r="B56" s="116">
        <v>50700</v>
      </c>
      <c r="C56" s="127">
        <v>1470</v>
      </c>
      <c r="D56" s="127">
        <f t="shared" ref="D56:D67" si="4">C56*2</f>
        <v>2940</v>
      </c>
      <c r="E56" s="10"/>
      <c r="F56" s="10"/>
      <c r="G56" s="10"/>
      <c r="H56" s="10"/>
      <c r="I56" s="10"/>
      <c r="J56" s="10"/>
      <c r="K56" s="10"/>
      <c r="L56" s="10"/>
    </row>
    <row r="57" spans="1:12" ht="20.100000000000001" customHeight="1" x14ac:dyDescent="0.2">
      <c r="A57" s="42" t="s">
        <v>66</v>
      </c>
      <c r="B57" s="114">
        <v>50700</v>
      </c>
      <c r="C57" s="114">
        <v>1470</v>
      </c>
      <c r="D57" s="114">
        <f t="shared" si="4"/>
        <v>2940</v>
      </c>
      <c r="E57" s="10"/>
      <c r="F57" s="10"/>
      <c r="G57" s="10"/>
      <c r="H57" s="10"/>
      <c r="I57" s="10"/>
      <c r="J57" s="10"/>
      <c r="K57" s="10"/>
      <c r="L57" s="10"/>
    </row>
    <row r="58" spans="1:12" ht="20.100000000000001" customHeight="1" x14ac:dyDescent="0.2">
      <c r="A58" s="42" t="s">
        <v>67</v>
      </c>
      <c r="B58" s="114">
        <v>50700</v>
      </c>
      <c r="C58" s="114">
        <v>294</v>
      </c>
      <c r="D58" s="114">
        <f t="shared" si="4"/>
        <v>588</v>
      </c>
      <c r="E58" s="10"/>
      <c r="F58" s="10"/>
      <c r="G58" s="10"/>
      <c r="H58" s="10"/>
      <c r="I58" s="10"/>
      <c r="J58" s="10"/>
      <c r="K58" s="10"/>
      <c r="L58" s="10"/>
    </row>
    <row r="59" spans="1:12" ht="20.100000000000001" customHeight="1" x14ac:dyDescent="0.2">
      <c r="A59" s="42" t="s">
        <v>68</v>
      </c>
      <c r="B59" s="114">
        <v>50700</v>
      </c>
      <c r="C59" s="114">
        <v>1470</v>
      </c>
      <c r="D59" s="114">
        <f t="shared" si="4"/>
        <v>2940</v>
      </c>
      <c r="E59" s="10"/>
      <c r="F59" s="10"/>
      <c r="G59" s="10"/>
      <c r="H59" s="10"/>
      <c r="I59" s="10"/>
      <c r="J59" s="10"/>
      <c r="K59" s="10"/>
      <c r="L59" s="10"/>
    </row>
    <row r="60" spans="1:12" ht="20.100000000000001" customHeight="1" thickBot="1" x14ac:dyDescent="0.25">
      <c r="A60" s="42" t="s">
        <v>69</v>
      </c>
      <c r="B60" s="114">
        <v>50700</v>
      </c>
      <c r="C60" s="114">
        <v>405</v>
      </c>
      <c r="D60" s="114">
        <f t="shared" si="4"/>
        <v>810</v>
      </c>
      <c r="E60" s="10"/>
      <c r="F60" s="10"/>
      <c r="G60" s="10"/>
      <c r="H60" s="10"/>
      <c r="I60" s="10"/>
      <c r="J60" s="10"/>
      <c r="K60" s="10"/>
      <c r="L60" s="10"/>
    </row>
    <row r="61" spans="1:12" ht="20.100000000000001" customHeight="1" thickBot="1" x14ac:dyDescent="0.25">
      <c r="A61" s="46" t="s">
        <v>70</v>
      </c>
      <c r="B61" s="123">
        <v>0</v>
      </c>
      <c r="C61" s="126">
        <v>0</v>
      </c>
      <c r="D61" s="126">
        <f t="shared" si="4"/>
        <v>0</v>
      </c>
      <c r="E61" s="10"/>
      <c r="F61" s="10"/>
      <c r="G61" s="10"/>
      <c r="H61" s="10"/>
      <c r="I61" s="10"/>
      <c r="J61" s="10"/>
      <c r="K61" s="10"/>
      <c r="L61" s="10"/>
    </row>
    <row r="62" spans="1:12" ht="20.100000000000001" customHeight="1" thickTop="1" x14ac:dyDescent="0.2">
      <c r="A62" s="69" t="s">
        <v>71</v>
      </c>
      <c r="B62" s="116">
        <v>50700</v>
      </c>
      <c r="C62" s="127">
        <v>1470</v>
      </c>
      <c r="D62" s="127">
        <f t="shared" si="4"/>
        <v>2940</v>
      </c>
      <c r="E62" s="10"/>
      <c r="F62" s="10"/>
      <c r="G62" s="10"/>
      <c r="H62" s="10"/>
      <c r="I62" s="10"/>
      <c r="J62" s="10"/>
      <c r="K62" s="10"/>
      <c r="L62" s="10"/>
    </row>
    <row r="63" spans="1:12" ht="20.100000000000001" customHeight="1" x14ac:dyDescent="0.2">
      <c r="A63" s="67" t="s">
        <v>72</v>
      </c>
      <c r="B63" s="114">
        <v>50700</v>
      </c>
      <c r="C63" s="114">
        <v>3870</v>
      </c>
      <c r="D63" s="114">
        <f t="shared" si="4"/>
        <v>7740</v>
      </c>
      <c r="E63" s="10"/>
      <c r="F63" s="10"/>
      <c r="G63" s="10"/>
      <c r="H63" s="10"/>
      <c r="I63" s="10"/>
      <c r="J63" s="10"/>
      <c r="K63" s="10"/>
      <c r="L63" s="10"/>
    </row>
    <row r="64" spans="1:12" ht="20.100000000000001" customHeight="1" x14ac:dyDescent="0.2">
      <c r="A64" s="67" t="s">
        <v>73</v>
      </c>
      <c r="B64" s="114">
        <v>50700</v>
      </c>
      <c r="C64" s="114">
        <v>5320</v>
      </c>
      <c r="D64" s="114">
        <f t="shared" si="4"/>
        <v>10640</v>
      </c>
      <c r="E64" s="10"/>
      <c r="F64" s="10"/>
      <c r="G64" s="10"/>
      <c r="H64" s="10"/>
      <c r="I64" s="10"/>
      <c r="J64" s="10"/>
      <c r="K64" s="10"/>
      <c r="L64" s="10"/>
    </row>
    <row r="65" spans="1:12" ht="20.100000000000001" customHeight="1" x14ac:dyDescent="0.2">
      <c r="A65" s="67" t="s">
        <v>74</v>
      </c>
      <c r="B65" s="114">
        <v>50700</v>
      </c>
      <c r="C65" s="114">
        <v>1470</v>
      </c>
      <c r="D65" s="114">
        <f t="shared" si="4"/>
        <v>2940</v>
      </c>
      <c r="E65" s="10"/>
      <c r="F65" s="10"/>
      <c r="G65" s="10"/>
      <c r="H65" s="10"/>
      <c r="I65" s="10"/>
      <c r="J65" s="10"/>
      <c r="K65" s="10"/>
      <c r="L65" s="10"/>
    </row>
    <row r="66" spans="1:12" ht="20.100000000000001" customHeight="1" thickBot="1" x14ac:dyDescent="0.25">
      <c r="A66" s="67" t="s">
        <v>75</v>
      </c>
      <c r="B66" s="114">
        <v>50700</v>
      </c>
      <c r="C66" s="114">
        <v>3870</v>
      </c>
      <c r="D66" s="114">
        <f t="shared" si="4"/>
        <v>7740</v>
      </c>
      <c r="E66" s="10"/>
      <c r="F66" s="10"/>
      <c r="G66" s="10"/>
      <c r="H66" s="10"/>
      <c r="I66" s="10"/>
      <c r="J66" s="10"/>
      <c r="K66" s="10"/>
      <c r="L66" s="10"/>
    </row>
    <row r="67" spans="1:12" ht="20.100000000000001" customHeight="1" thickBot="1" x14ac:dyDescent="0.25">
      <c r="A67" s="70" t="s">
        <v>76</v>
      </c>
      <c r="B67" s="123">
        <v>0</v>
      </c>
      <c r="C67" s="126">
        <v>0</v>
      </c>
      <c r="D67" s="126">
        <f t="shared" si="4"/>
        <v>0</v>
      </c>
      <c r="E67" s="10"/>
      <c r="F67" s="10"/>
      <c r="G67" s="10"/>
      <c r="H67" s="10"/>
      <c r="I67" s="10"/>
      <c r="J67" s="10"/>
      <c r="K67" s="10"/>
      <c r="L67" s="10"/>
    </row>
    <row r="68" spans="1:12" ht="20.100000000000001" customHeight="1" thickTop="1" x14ac:dyDescent="0.2">
      <c r="A68" s="69" t="s">
        <v>77</v>
      </c>
      <c r="B68" s="116">
        <v>50700</v>
      </c>
      <c r="C68" s="116" t="s">
        <v>16</v>
      </c>
      <c r="D68" s="116">
        <v>1</v>
      </c>
      <c r="E68" s="10"/>
      <c r="F68" s="10"/>
      <c r="G68" s="10"/>
      <c r="H68" s="10"/>
      <c r="I68" s="10"/>
      <c r="J68" s="10"/>
      <c r="K68" s="10"/>
      <c r="L68" s="10"/>
    </row>
    <row r="69" spans="1:12" ht="20.100000000000001" customHeight="1" x14ac:dyDescent="0.2">
      <c r="A69" s="67" t="s">
        <v>78</v>
      </c>
      <c r="B69" s="114">
        <v>50700</v>
      </c>
      <c r="C69" s="114" t="s">
        <v>16</v>
      </c>
      <c r="D69" s="114">
        <v>1</v>
      </c>
      <c r="E69" s="10"/>
      <c r="F69" s="10"/>
      <c r="G69" s="10"/>
      <c r="H69" s="10"/>
      <c r="I69" s="10"/>
      <c r="J69" s="10"/>
      <c r="K69" s="10"/>
      <c r="L69" s="10"/>
    </row>
    <row r="70" spans="1:12" ht="20.100000000000001" customHeight="1" x14ac:dyDescent="0.2">
      <c r="A70" s="67" t="s">
        <v>79</v>
      </c>
      <c r="B70" s="114">
        <v>50700</v>
      </c>
      <c r="C70" s="114" t="s">
        <v>16</v>
      </c>
      <c r="D70" s="114">
        <v>1</v>
      </c>
      <c r="E70" s="10"/>
      <c r="F70" s="10"/>
      <c r="G70" s="10"/>
      <c r="H70" s="10"/>
      <c r="I70" s="10"/>
      <c r="J70" s="10"/>
      <c r="K70" s="10"/>
      <c r="L70" s="10"/>
    </row>
    <row r="71" spans="1:12" ht="20.100000000000001" customHeight="1" x14ac:dyDescent="0.2">
      <c r="A71" s="67" t="s">
        <v>80</v>
      </c>
      <c r="B71" s="114">
        <v>50700</v>
      </c>
      <c r="C71" s="114" t="s">
        <v>16</v>
      </c>
      <c r="D71" s="114">
        <v>1</v>
      </c>
      <c r="E71" s="10"/>
      <c r="F71" s="10"/>
      <c r="G71" s="10"/>
      <c r="H71" s="10"/>
      <c r="I71" s="10"/>
      <c r="J71" s="10"/>
      <c r="K71" s="10"/>
      <c r="L71" s="10"/>
    </row>
    <row r="72" spans="1:12" ht="20.100000000000001" customHeight="1" thickBot="1" x14ac:dyDescent="0.25">
      <c r="A72" s="67" t="s">
        <v>81</v>
      </c>
      <c r="B72" s="114">
        <v>50700</v>
      </c>
      <c r="C72" s="125" t="s">
        <v>16</v>
      </c>
      <c r="D72" s="114">
        <v>1</v>
      </c>
      <c r="E72" s="10"/>
      <c r="F72" s="10"/>
      <c r="G72" s="10"/>
      <c r="H72" s="10"/>
      <c r="I72" s="10"/>
      <c r="J72" s="10"/>
      <c r="K72" s="10"/>
      <c r="L72" s="10"/>
    </row>
    <row r="73" spans="1:12" ht="20.100000000000001" customHeight="1" thickBot="1" x14ac:dyDescent="0.25">
      <c r="A73" s="71" t="s">
        <v>82</v>
      </c>
      <c r="B73" s="124">
        <v>0</v>
      </c>
      <c r="C73" s="128">
        <v>0</v>
      </c>
      <c r="D73" s="128">
        <f>C73*2</f>
        <v>0</v>
      </c>
      <c r="E73" s="10"/>
      <c r="F73" s="10"/>
      <c r="G73" s="10"/>
      <c r="H73" s="10"/>
      <c r="I73" s="10"/>
      <c r="J73" s="10"/>
      <c r="K73" s="10"/>
      <c r="L73" s="10"/>
    </row>
    <row r="74" spans="1:12" ht="20.100000000000001" customHeight="1" thickTop="1" x14ac:dyDescent="0.2">
      <c r="A74" s="69" t="s">
        <v>83</v>
      </c>
      <c r="B74" s="116">
        <v>50700</v>
      </c>
      <c r="C74" s="116">
        <v>559</v>
      </c>
      <c r="D74" s="116">
        <f>C74*2</f>
        <v>1118</v>
      </c>
      <c r="E74" s="10"/>
      <c r="F74" s="10"/>
      <c r="G74" s="10"/>
      <c r="H74" s="10"/>
      <c r="I74" s="10"/>
      <c r="J74" s="10"/>
      <c r="K74" s="10"/>
      <c r="L74" s="10"/>
    </row>
    <row r="75" spans="1:12" ht="20.100000000000001" customHeight="1" x14ac:dyDescent="0.2">
      <c r="A75" s="67" t="s">
        <v>84</v>
      </c>
      <c r="B75" s="114">
        <v>50700</v>
      </c>
      <c r="C75" s="114">
        <v>294</v>
      </c>
      <c r="D75" s="114">
        <f>C75*2</f>
        <v>588</v>
      </c>
      <c r="E75" s="10"/>
      <c r="F75" s="10"/>
      <c r="G75" s="10"/>
      <c r="H75" s="10"/>
      <c r="I75" s="10"/>
      <c r="J75" s="10"/>
      <c r="K75" s="10"/>
      <c r="L75" s="10"/>
    </row>
    <row r="76" spans="1:12" ht="20.100000000000001" customHeight="1" x14ac:dyDescent="0.2">
      <c r="A76" s="67" t="s">
        <v>85</v>
      </c>
      <c r="B76" s="114">
        <v>50700</v>
      </c>
      <c r="C76" s="114" t="s">
        <v>16</v>
      </c>
      <c r="D76" s="114">
        <v>1</v>
      </c>
      <c r="E76" s="10"/>
      <c r="F76" s="10"/>
      <c r="G76" s="10"/>
      <c r="H76" s="10"/>
      <c r="I76" s="10"/>
      <c r="J76" s="10"/>
      <c r="K76" s="10"/>
      <c r="L76" s="10"/>
    </row>
    <row r="77" spans="1:12" ht="20.100000000000001" customHeight="1" x14ac:dyDescent="0.2">
      <c r="A77" s="67" t="s">
        <v>86</v>
      </c>
      <c r="B77" s="114">
        <v>50700</v>
      </c>
      <c r="C77" s="114" t="s">
        <v>16</v>
      </c>
      <c r="D77" s="114">
        <v>1</v>
      </c>
      <c r="E77" s="10"/>
      <c r="F77" s="10"/>
      <c r="G77" s="10"/>
      <c r="H77" s="10"/>
      <c r="I77" s="10"/>
      <c r="J77" s="10"/>
      <c r="K77" s="10"/>
      <c r="L77" s="10"/>
    </row>
    <row r="78" spans="1:12" ht="20.100000000000001" customHeight="1" thickBot="1" x14ac:dyDescent="0.25">
      <c r="A78" s="67" t="s">
        <v>87</v>
      </c>
      <c r="B78" s="114">
        <v>50700</v>
      </c>
      <c r="C78" s="125" t="s">
        <v>16</v>
      </c>
      <c r="D78" s="114">
        <v>1</v>
      </c>
      <c r="E78" s="10"/>
      <c r="F78" s="10"/>
      <c r="G78" s="10"/>
      <c r="H78" s="10"/>
      <c r="I78" s="10"/>
      <c r="J78" s="10"/>
      <c r="K78" s="10"/>
      <c r="L78" s="10"/>
    </row>
    <row r="79" spans="1:12" ht="20.100000000000001" customHeight="1" thickBot="1" x14ac:dyDescent="0.25">
      <c r="A79" s="71" t="s">
        <v>88</v>
      </c>
      <c r="B79" s="124">
        <v>0</v>
      </c>
      <c r="C79" s="128">
        <v>0</v>
      </c>
      <c r="D79" s="128">
        <f>C79*2</f>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ht="20.100000000000001" customHeight="1"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row r="224" spans="1:12" x14ac:dyDescent="0.2">
      <c r="A224" s="10"/>
      <c r="B224" s="10"/>
      <c r="C224" s="10"/>
      <c r="D224" s="10"/>
      <c r="E224" s="10"/>
      <c r="F224" s="10"/>
      <c r="G224" s="10"/>
      <c r="H224" s="10"/>
      <c r="I224" s="10"/>
      <c r="J224" s="10"/>
      <c r="K224" s="10"/>
      <c r="L224" s="10"/>
    </row>
  </sheetData>
  <mergeCells count="43">
    <mergeCell ref="E27:E31"/>
    <mergeCell ref="F27:F31"/>
    <mergeCell ref="H27:H31"/>
    <mergeCell ref="E15:E19"/>
    <mergeCell ref="F15:F19"/>
    <mergeCell ref="H15:H19"/>
    <mergeCell ref="F21:F25"/>
    <mergeCell ref="H21:H25"/>
    <mergeCell ref="E21:E25"/>
    <mergeCell ref="I15:I19"/>
    <mergeCell ref="J15:J19"/>
    <mergeCell ref="K27:K31"/>
    <mergeCell ref="L27:L31"/>
    <mergeCell ref="K15:K19"/>
    <mergeCell ref="L15:L19"/>
    <mergeCell ref="L21:L25"/>
    <mergeCell ref="I27:I31"/>
    <mergeCell ref="J27:J31"/>
    <mergeCell ref="I21:I25"/>
    <mergeCell ref="J21:J25"/>
    <mergeCell ref="K21:K25"/>
    <mergeCell ref="L3:L7"/>
    <mergeCell ref="K9:K13"/>
    <mergeCell ref="L9:L13"/>
    <mergeCell ref="K3:K7"/>
    <mergeCell ref="F3:F7"/>
    <mergeCell ref="H3:H7"/>
    <mergeCell ref="I3:I7"/>
    <mergeCell ref="J3:J7"/>
    <mergeCell ref="E9:E13"/>
    <mergeCell ref="F9:F13"/>
    <mergeCell ref="H9:H13"/>
    <mergeCell ref="I9:I13"/>
    <mergeCell ref="J9:J13"/>
    <mergeCell ref="E3:E7"/>
    <mergeCell ref="A41:F41"/>
    <mergeCell ref="K33:K37"/>
    <mergeCell ref="L33:L37"/>
    <mergeCell ref="E33:E37"/>
    <mergeCell ref="F33:F37"/>
    <mergeCell ref="H33:H37"/>
    <mergeCell ref="I33:I37"/>
    <mergeCell ref="J33:J37"/>
  </mergeCells>
  <printOptions horizontalCentered="1"/>
  <pageMargins left="0.2" right="0.2" top="1.25" bottom="0.5" header="0.3" footer="0.3"/>
  <pageSetup scale="55" orientation="landscape" r:id="rId1"/>
  <headerFooter>
    <oddHeader xml:space="preserve">&amp;C&amp;20Study B05897
Test #7
</oddHeader>
    <oddFooter>Page &amp;P of &amp;N</oddFooter>
  </headerFooter>
  <rowBreaks count="1" manualBreakCount="1">
    <brk id="2" max="11"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223"/>
  <sheetViews>
    <sheetView topLeftCell="A38" zoomScale="60" zoomScaleNormal="60" zoomScaleSheetLayoutView="70" workbookViewId="0">
      <selection activeCell="F59" sqref="F59"/>
    </sheetView>
  </sheetViews>
  <sheetFormatPr defaultColWidth="9.140625" defaultRowHeight="15" x14ac:dyDescent="0.2"/>
  <cols>
    <col min="1" max="1" width="50.42578125" style="4" customWidth="1"/>
    <col min="2" max="2" width="27.28515625" style="4" bestFit="1" customWidth="1"/>
    <col min="3" max="3" width="24.28515625" style="4" bestFit="1" customWidth="1"/>
    <col min="4" max="4" width="27" style="4" customWidth="1"/>
    <col min="5" max="6" width="17" style="4" customWidth="1"/>
    <col min="7" max="7" width="16.7109375" style="2" customWidth="1"/>
    <col min="8" max="8" width="14.140625" style="5" customWidth="1"/>
    <col min="9" max="9" width="14.7109375" style="6" customWidth="1"/>
    <col min="10" max="10" width="18.7109375" style="2" customWidth="1"/>
    <col min="11" max="11" width="10.28515625" style="2" customWidth="1"/>
    <col min="12" max="12" width="9" style="2" bestFit="1" customWidth="1"/>
    <col min="13" max="16384" width="9.140625" style="3"/>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s="2" customFormat="1" ht="20.100000000000001" customHeight="1" thickTop="1" x14ac:dyDescent="0.2">
      <c r="A3" s="92" t="s">
        <v>89</v>
      </c>
      <c r="B3" s="59">
        <v>50700</v>
      </c>
      <c r="C3" s="59">
        <v>405</v>
      </c>
      <c r="D3" s="59">
        <f t="shared" ref="D3:D9" si="0">C3*2</f>
        <v>810</v>
      </c>
      <c r="E3" s="153">
        <f>AVERAGE(D3:D7)</f>
        <v>2094</v>
      </c>
      <c r="F3" s="153">
        <f>STDEV(D3:D7)</f>
        <v>1368.1016044139412</v>
      </c>
      <c r="G3" s="96">
        <f t="shared" ref="G3:G11" si="1">LOG(D3)</f>
        <v>2.90848501887865</v>
      </c>
      <c r="H3" s="155">
        <f>AVERAGE(G3:G7)</f>
        <v>3.2443769120266688</v>
      </c>
      <c r="I3" s="157">
        <f>STDEV(G3:G7)^2</f>
        <v>8.4287527880883367E-2</v>
      </c>
      <c r="J3" s="141">
        <f>P4-H3</f>
        <v>1.4606310473066668</v>
      </c>
      <c r="K3" s="151">
        <f>SQRT(I3)/SQRT(5)</f>
        <v>0.12983645703798558</v>
      </c>
      <c r="L3" s="145">
        <f>1.96*K3</f>
        <v>0.25447945579445175</v>
      </c>
    </row>
    <row r="4" spans="1:16" s="2" customFormat="1" ht="20.100000000000001" customHeight="1" x14ac:dyDescent="0.2">
      <c r="A4" s="93" t="s">
        <v>90</v>
      </c>
      <c r="B4" s="60">
        <v>50700</v>
      </c>
      <c r="C4" s="60">
        <v>559</v>
      </c>
      <c r="D4" s="60">
        <f t="shared" si="0"/>
        <v>1118</v>
      </c>
      <c r="E4" s="154"/>
      <c r="F4" s="154"/>
      <c r="G4" s="97">
        <f t="shared" si="1"/>
        <v>3.0484418035504044</v>
      </c>
      <c r="H4" s="156"/>
      <c r="I4" s="158"/>
      <c r="J4" s="142"/>
      <c r="K4" s="152"/>
      <c r="L4" s="146"/>
      <c r="P4" s="5">
        <f>LOG(B3)</f>
        <v>4.7050079593333356</v>
      </c>
    </row>
    <row r="5" spans="1:16" s="2" customFormat="1" ht="20.100000000000001" customHeight="1" x14ac:dyDescent="0.2">
      <c r="A5" s="93" t="s">
        <v>91</v>
      </c>
      <c r="B5" s="60">
        <v>50700</v>
      </c>
      <c r="C5" s="60">
        <v>2030</v>
      </c>
      <c r="D5" s="60">
        <f t="shared" si="0"/>
        <v>4060</v>
      </c>
      <c r="E5" s="154"/>
      <c r="F5" s="154"/>
      <c r="G5" s="97">
        <f t="shared" si="1"/>
        <v>3.6085260335771943</v>
      </c>
      <c r="H5" s="156"/>
      <c r="I5" s="158"/>
      <c r="J5" s="142"/>
      <c r="K5" s="152"/>
      <c r="L5" s="146"/>
    </row>
    <row r="6" spans="1:16" s="2" customFormat="1" ht="20.100000000000001" customHeight="1" x14ac:dyDescent="0.2">
      <c r="A6" s="93" t="s">
        <v>92</v>
      </c>
      <c r="B6" s="60">
        <v>50700</v>
      </c>
      <c r="C6" s="60">
        <v>1470</v>
      </c>
      <c r="D6" s="60">
        <f t="shared" si="0"/>
        <v>2940</v>
      </c>
      <c r="E6" s="154"/>
      <c r="F6" s="154"/>
      <c r="G6" s="97">
        <f t="shared" si="1"/>
        <v>3.4683473304121573</v>
      </c>
      <c r="H6" s="156"/>
      <c r="I6" s="158"/>
      <c r="J6" s="142"/>
      <c r="K6" s="152"/>
      <c r="L6" s="146"/>
    </row>
    <row r="7" spans="1:16" s="2" customFormat="1" ht="19.5" customHeight="1" thickBot="1" x14ac:dyDescent="0.25">
      <c r="A7" s="93" t="s">
        <v>93</v>
      </c>
      <c r="B7" s="60">
        <v>50700</v>
      </c>
      <c r="C7" s="60">
        <v>771</v>
      </c>
      <c r="D7" s="60">
        <f t="shared" si="0"/>
        <v>1542</v>
      </c>
      <c r="E7" s="154"/>
      <c r="F7" s="154"/>
      <c r="G7" s="97">
        <f t="shared" si="1"/>
        <v>3.188084373714938</v>
      </c>
      <c r="H7" s="156"/>
      <c r="I7" s="158"/>
      <c r="J7" s="142"/>
      <c r="K7" s="152"/>
      <c r="L7" s="146"/>
    </row>
    <row r="8" spans="1:16" s="2" customFormat="1" ht="19.5" customHeight="1" thickBot="1" x14ac:dyDescent="0.25">
      <c r="A8" s="94" t="s">
        <v>94</v>
      </c>
      <c r="B8" s="95">
        <v>0</v>
      </c>
      <c r="C8" s="95">
        <v>0</v>
      </c>
      <c r="D8" s="95">
        <f t="shared" si="0"/>
        <v>0</v>
      </c>
      <c r="E8" s="16"/>
      <c r="F8" s="16"/>
      <c r="G8" s="17" t="e">
        <f t="shared" ref="G8" si="2">LOG(D8)</f>
        <v>#NUM!</v>
      </c>
      <c r="H8" s="12"/>
      <c r="I8" s="18"/>
      <c r="J8" s="8"/>
      <c r="K8" s="7"/>
      <c r="L8" s="40"/>
    </row>
    <row r="9" spans="1:16" s="2" customFormat="1" ht="20.100000000000001" customHeight="1" thickTop="1" x14ac:dyDescent="0.2">
      <c r="A9" s="41" t="s">
        <v>95</v>
      </c>
      <c r="B9" s="59">
        <v>50700</v>
      </c>
      <c r="C9" s="25">
        <v>2030</v>
      </c>
      <c r="D9" s="25">
        <f t="shared" si="0"/>
        <v>4060</v>
      </c>
      <c r="E9" s="147">
        <f>AVERAGE(D9:D13)</f>
        <v>2923</v>
      </c>
      <c r="F9" s="147">
        <f>STDEV(D9:D13)</f>
        <v>730.10786874269479</v>
      </c>
      <c r="G9" s="31">
        <f t="shared" si="1"/>
        <v>3.6085260335771943</v>
      </c>
      <c r="H9" s="149">
        <f>AVERAGE(G9:G13)</f>
        <v>3.4552124031969846</v>
      </c>
      <c r="I9" s="149">
        <f>STDEV(G9:G13)^2</f>
        <v>1.1492809349734777E-2</v>
      </c>
      <c r="J9" s="141">
        <f>$H$3-H9</f>
        <v>-0.21083549117031586</v>
      </c>
      <c r="K9" s="151">
        <f>SQRT(I9)/SQRT(5)</f>
        <v>4.794331934635894E-2</v>
      </c>
      <c r="L9" s="145">
        <f>1.96*K9</f>
        <v>9.3968905918863518E-2</v>
      </c>
    </row>
    <row r="10" spans="1:16" s="2" customFormat="1" ht="20.100000000000001" customHeight="1" x14ac:dyDescent="0.2">
      <c r="A10" s="42" t="s">
        <v>96</v>
      </c>
      <c r="B10" s="60">
        <v>50700</v>
      </c>
      <c r="C10" s="26">
        <v>559</v>
      </c>
      <c r="D10" s="26">
        <f>C10*5</f>
        <v>2795</v>
      </c>
      <c r="E10" s="148"/>
      <c r="F10" s="148"/>
      <c r="G10" s="32">
        <f t="shared" si="1"/>
        <v>3.4463818122224419</v>
      </c>
      <c r="H10" s="150"/>
      <c r="I10" s="150"/>
      <c r="J10" s="142"/>
      <c r="K10" s="152"/>
      <c r="L10" s="146"/>
    </row>
    <row r="11" spans="1:16" s="2" customFormat="1" ht="20.100000000000001" customHeight="1" x14ac:dyDescent="0.2">
      <c r="A11" s="42" t="s">
        <v>97</v>
      </c>
      <c r="B11" s="60">
        <v>50700</v>
      </c>
      <c r="C11" s="26">
        <v>1470</v>
      </c>
      <c r="D11" s="26">
        <f>C11*2</f>
        <v>2940</v>
      </c>
      <c r="E11" s="148"/>
      <c r="F11" s="148"/>
      <c r="G11" s="32">
        <f t="shared" si="1"/>
        <v>3.4683473304121573</v>
      </c>
      <c r="H11" s="150"/>
      <c r="I11" s="150"/>
      <c r="J11" s="142"/>
      <c r="K11" s="152"/>
      <c r="L11" s="146"/>
    </row>
    <row r="12" spans="1:16" s="2" customFormat="1" ht="20.100000000000001" customHeight="1" x14ac:dyDescent="0.2">
      <c r="A12" s="42" t="s">
        <v>98</v>
      </c>
      <c r="B12" s="60">
        <v>50700</v>
      </c>
      <c r="C12" s="58">
        <v>405</v>
      </c>
      <c r="D12" s="26">
        <f>C12*5</f>
        <v>2025</v>
      </c>
      <c r="E12" s="148"/>
      <c r="F12" s="148"/>
      <c r="G12" s="32">
        <f t="shared" ref="G12:G13" si="3">LOG(D12)</f>
        <v>3.3064250275506875</v>
      </c>
      <c r="H12" s="150"/>
      <c r="I12" s="150"/>
      <c r="J12" s="142"/>
      <c r="K12" s="152"/>
      <c r="L12" s="146"/>
    </row>
    <row r="13" spans="1:16" ht="20.100000000000001" customHeight="1" thickBot="1" x14ac:dyDescent="0.25">
      <c r="A13" s="42" t="s">
        <v>99</v>
      </c>
      <c r="B13" s="60">
        <v>50700</v>
      </c>
      <c r="C13" s="26">
        <v>559</v>
      </c>
      <c r="D13" s="26">
        <f>C13*5</f>
        <v>2795</v>
      </c>
      <c r="E13" s="148"/>
      <c r="F13" s="148"/>
      <c r="G13" s="32">
        <f t="shared" si="3"/>
        <v>3.4463818122224419</v>
      </c>
      <c r="H13" s="150"/>
      <c r="I13" s="150"/>
      <c r="J13" s="142"/>
      <c r="K13" s="152"/>
      <c r="L13" s="146"/>
    </row>
    <row r="14" spans="1:16" s="10" customFormat="1" ht="20.100000000000001" customHeight="1" thickBot="1" x14ac:dyDescent="0.25">
      <c r="A14" s="43" t="s">
        <v>100</v>
      </c>
      <c r="B14" s="11">
        <v>0</v>
      </c>
      <c r="C14" s="11">
        <v>0</v>
      </c>
      <c r="D14" s="11">
        <v>0</v>
      </c>
      <c r="E14" s="16"/>
      <c r="F14" s="16"/>
      <c r="G14" s="17" t="e">
        <f t="shared" ref="G14:G25" si="4">LOG(D14)</f>
        <v>#NUM!</v>
      </c>
      <c r="H14" s="12"/>
      <c r="I14" s="12"/>
      <c r="J14" s="13"/>
      <c r="K14" s="14"/>
      <c r="L14" s="44"/>
    </row>
    <row r="15" spans="1:16" s="2" customFormat="1" ht="20.100000000000001" customHeight="1" thickTop="1" x14ac:dyDescent="0.2">
      <c r="A15" s="41" t="s">
        <v>101</v>
      </c>
      <c r="B15" s="59">
        <v>50700</v>
      </c>
      <c r="C15" s="54">
        <v>1060</v>
      </c>
      <c r="D15" s="54">
        <f>C15*2</f>
        <v>2120</v>
      </c>
      <c r="E15" s="147">
        <f>AVERAGE(D15:D19)</f>
        <v>2496.8000000000002</v>
      </c>
      <c r="F15" s="147">
        <f>STDEV(D15:D19)</f>
        <v>640.13373602708998</v>
      </c>
      <c r="G15" s="56">
        <f t="shared" si="4"/>
        <v>3.3263358609287512</v>
      </c>
      <c r="H15" s="149">
        <f>AVERAGE(G15:G19)</f>
        <v>3.3840050296329878</v>
      </c>
      <c r="I15" s="149">
        <f>STDEV(G15:G19)^2</f>
        <v>1.5707812052884323E-2</v>
      </c>
      <c r="J15" s="141">
        <f>$H$3-H15</f>
        <v>-0.13962811760631899</v>
      </c>
      <c r="K15" s="151">
        <f>SQRT(I15)/SQRT(5)</f>
        <v>5.6049642376886435E-2</v>
      </c>
      <c r="L15" s="145">
        <f>1.96*K15</f>
        <v>0.10985729905869741</v>
      </c>
    </row>
    <row r="16" spans="1:16" s="2" customFormat="1" ht="20.100000000000001" customHeight="1" x14ac:dyDescent="0.2">
      <c r="A16" s="42" t="s">
        <v>102</v>
      </c>
      <c r="B16" s="60">
        <v>50700</v>
      </c>
      <c r="C16" s="55">
        <v>772</v>
      </c>
      <c r="D16" s="55">
        <f t="shared" ref="D16:D38" si="5">C16*2</f>
        <v>1544</v>
      </c>
      <c r="E16" s="148"/>
      <c r="F16" s="148"/>
      <c r="G16" s="57">
        <f t="shared" si="4"/>
        <v>3.1886472959997172</v>
      </c>
      <c r="H16" s="150"/>
      <c r="I16" s="150"/>
      <c r="J16" s="142"/>
      <c r="K16" s="152"/>
      <c r="L16" s="146"/>
    </row>
    <row r="17" spans="1:12" s="2" customFormat="1" ht="20.100000000000001" customHeight="1" x14ac:dyDescent="0.2">
      <c r="A17" s="42" t="s">
        <v>103</v>
      </c>
      <c r="B17" s="60">
        <v>50700</v>
      </c>
      <c r="C17" s="55">
        <v>1470</v>
      </c>
      <c r="D17" s="55">
        <f t="shared" si="5"/>
        <v>2940</v>
      </c>
      <c r="E17" s="148"/>
      <c r="F17" s="148"/>
      <c r="G17" s="57">
        <f t="shared" si="4"/>
        <v>3.4683473304121573</v>
      </c>
      <c r="H17" s="150"/>
      <c r="I17" s="150"/>
      <c r="J17" s="142"/>
      <c r="K17" s="152"/>
      <c r="L17" s="146"/>
    </row>
    <row r="18" spans="1:12" s="2" customFormat="1" ht="20.100000000000001" customHeight="1" x14ac:dyDescent="0.2">
      <c r="A18" s="42" t="s">
        <v>104</v>
      </c>
      <c r="B18" s="60">
        <v>50700</v>
      </c>
      <c r="C18" s="55">
        <v>1470</v>
      </c>
      <c r="D18" s="55">
        <f t="shared" si="5"/>
        <v>2940</v>
      </c>
      <c r="E18" s="148"/>
      <c r="F18" s="148"/>
      <c r="G18" s="57">
        <f t="shared" si="4"/>
        <v>3.4683473304121573</v>
      </c>
      <c r="H18" s="150"/>
      <c r="I18" s="150"/>
      <c r="J18" s="142"/>
      <c r="K18" s="152"/>
      <c r="L18" s="146"/>
    </row>
    <row r="19" spans="1:12" s="10" customFormat="1" ht="20.100000000000001" customHeight="1" thickBot="1" x14ac:dyDescent="0.25">
      <c r="A19" s="42" t="s">
        <v>105</v>
      </c>
      <c r="B19" s="60">
        <v>50700</v>
      </c>
      <c r="C19" s="55">
        <v>1470</v>
      </c>
      <c r="D19" s="55">
        <f t="shared" si="5"/>
        <v>2940</v>
      </c>
      <c r="E19" s="148"/>
      <c r="F19" s="148"/>
      <c r="G19" s="57">
        <f t="shared" si="4"/>
        <v>3.4683473304121573</v>
      </c>
      <c r="H19" s="150"/>
      <c r="I19" s="150"/>
      <c r="J19" s="142"/>
      <c r="K19" s="152"/>
      <c r="L19" s="146"/>
    </row>
    <row r="20" spans="1:12" s="10" customFormat="1" ht="20.100000000000001" customHeight="1" thickBot="1" x14ac:dyDescent="0.25">
      <c r="A20" s="43" t="s">
        <v>106</v>
      </c>
      <c r="B20" s="11">
        <v>0</v>
      </c>
      <c r="C20" s="11">
        <v>0</v>
      </c>
      <c r="D20" s="11">
        <f t="shared" si="5"/>
        <v>0</v>
      </c>
      <c r="E20" s="16"/>
      <c r="F20" s="16"/>
      <c r="G20" s="17" t="e">
        <f t="shared" ref="G20" si="6">LOG(D20)</f>
        <v>#NUM!</v>
      </c>
      <c r="H20" s="12"/>
      <c r="I20" s="12"/>
      <c r="J20" s="13"/>
      <c r="K20" s="14"/>
      <c r="L20" s="44"/>
    </row>
    <row r="21" spans="1:12" s="2" customFormat="1" ht="20.100000000000001" customHeight="1" thickTop="1" x14ac:dyDescent="0.2">
      <c r="A21" s="66" t="s">
        <v>107</v>
      </c>
      <c r="B21" s="59">
        <v>50700</v>
      </c>
      <c r="C21" s="27">
        <v>7340</v>
      </c>
      <c r="D21" s="27">
        <f t="shared" si="5"/>
        <v>14680</v>
      </c>
      <c r="E21" s="137">
        <f>AVERAGE(D21:D25)</f>
        <v>8584</v>
      </c>
      <c r="F21" s="137">
        <f>STDEV(D21:D25)</f>
        <v>4598.8128903011484</v>
      </c>
      <c r="G21" s="29">
        <f t="shared" si="4"/>
        <v>4.1667260555800514</v>
      </c>
      <c r="H21" s="139">
        <f>AVERAGE(G21:G25)</f>
        <v>3.8594970931667234</v>
      </c>
      <c r="I21" s="139">
        <f>STDEV(G21:G25)^2</f>
        <v>0.10209965367837533</v>
      </c>
      <c r="J21" s="141">
        <f>$H$3-H21</f>
        <v>-0.61512018114005462</v>
      </c>
      <c r="K21" s="143">
        <f>SQRT(I21)/SQRT(5)</f>
        <v>0.14289832306809994</v>
      </c>
      <c r="L21" s="135">
        <f>1.96*K21</f>
        <v>0.28008071321347588</v>
      </c>
    </row>
    <row r="22" spans="1:12" s="2" customFormat="1" ht="20.100000000000001" customHeight="1" x14ac:dyDescent="0.2">
      <c r="A22" s="67" t="s">
        <v>108</v>
      </c>
      <c r="B22" s="60">
        <v>50700</v>
      </c>
      <c r="C22" s="28">
        <v>3870</v>
      </c>
      <c r="D22" s="28">
        <f t="shared" si="5"/>
        <v>7740</v>
      </c>
      <c r="E22" s="138"/>
      <c r="F22" s="138"/>
      <c r="G22" s="30">
        <f t="shared" si="4"/>
        <v>3.8887409606828927</v>
      </c>
      <c r="H22" s="140"/>
      <c r="I22" s="140"/>
      <c r="J22" s="142"/>
      <c r="K22" s="144"/>
      <c r="L22" s="136"/>
    </row>
    <row r="23" spans="1:12" s="2" customFormat="1" ht="20.100000000000001" customHeight="1" x14ac:dyDescent="0.2">
      <c r="A23" s="67" t="s">
        <v>109</v>
      </c>
      <c r="B23" s="60">
        <v>50700</v>
      </c>
      <c r="C23" s="28">
        <v>3870</v>
      </c>
      <c r="D23" s="28">
        <f t="shared" si="5"/>
        <v>7740</v>
      </c>
      <c r="E23" s="138"/>
      <c r="F23" s="138"/>
      <c r="G23" s="30">
        <f t="shared" si="4"/>
        <v>3.8887409606828927</v>
      </c>
      <c r="H23" s="140"/>
      <c r="I23" s="140"/>
      <c r="J23" s="142"/>
      <c r="K23" s="144"/>
      <c r="L23" s="136"/>
    </row>
    <row r="24" spans="1:12" s="2" customFormat="1" ht="20.100000000000001" customHeight="1" x14ac:dyDescent="0.2">
      <c r="A24" s="67" t="s">
        <v>110</v>
      </c>
      <c r="B24" s="60">
        <v>50700</v>
      </c>
      <c r="C24" s="28">
        <v>1060</v>
      </c>
      <c r="D24" s="28">
        <f t="shared" si="5"/>
        <v>2120</v>
      </c>
      <c r="E24" s="138"/>
      <c r="F24" s="138"/>
      <c r="G24" s="30">
        <f t="shared" si="4"/>
        <v>3.3263358609287512</v>
      </c>
      <c r="H24" s="140"/>
      <c r="I24" s="140"/>
      <c r="J24" s="142"/>
      <c r="K24" s="144"/>
      <c r="L24" s="136"/>
    </row>
    <row r="25" spans="1:12" s="10" customFormat="1" ht="20.100000000000001" customHeight="1" thickBot="1" x14ac:dyDescent="0.25">
      <c r="A25" s="67" t="s">
        <v>111</v>
      </c>
      <c r="B25" s="60">
        <v>50700</v>
      </c>
      <c r="C25" s="53">
        <v>5320</v>
      </c>
      <c r="D25" s="28">
        <f t="shared" si="5"/>
        <v>10640</v>
      </c>
      <c r="E25" s="138"/>
      <c r="F25" s="138"/>
      <c r="G25" s="30">
        <f t="shared" si="4"/>
        <v>4.0269416279590295</v>
      </c>
      <c r="H25" s="140"/>
      <c r="I25" s="140"/>
      <c r="J25" s="142"/>
      <c r="K25" s="144"/>
      <c r="L25" s="136"/>
    </row>
    <row r="26" spans="1:12" s="10" customFormat="1" ht="19.5" customHeight="1" thickBot="1" x14ac:dyDescent="0.25">
      <c r="A26" s="68" t="s">
        <v>112</v>
      </c>
      <c r="B26" s="11">
        <v>0</v>
      </c>
      <c r="C26" s="22">
        <v>0</v>
      </c>
      <c r="D26" s="11">
        <f t="shared" si="5"/>
        <v>0</v>
      </c>
      <c r="E26" s="16"/>
      <c r="F26" s="16"/>
      <c r="G26" s="17" t="e">
        <f t="shared" ref="G26:G31" si="7">LOG(D26)</f>
        <v>#NUM!</v>
      </c>
      <c r="H26" s="12"/>
      <c r="I26" s="12"/>
      <c r="J26" s="13"/>
      <c r="K26" s="14"/>
      <c r="L26" s="44"/>
    </row>
    <row r="27" spans="1:12" s="2" customFormat="1" ht="20.100000000000001" customHeight="1" thickTop="1" x14ac:dyDescent="0.2">
      <c r="A27" s="66" t="s">
        <v>113</v>
      </c>
      <c r="B27" s="59">
        <v>50700</v>
      </c>
      <c r="C27" s="27">
        <v>1060</v>
      </c>
      <c r="D27" s="27">
        <f t="shared" si="5"/>
        <v>2120</v>
      </c>
      <c r="E27" s="137">
        <f>AVERAGE(D27:D31)</f>
        <v>3595.6</v>
      </c>
      <c r="F27" s="137">
        <f>STDEV(D27:D31)</f>
        <v>2556.2387994864644</v>
      </c>
      <c r="G27" s="29">
        <f t="shared" si="7"/>
        <v>3.3263358609287512</v>
      </c>
      <c r="H27" s="139">
        <f>AVERAGE(G27:G31)</f>
        <v>3.4680783978302805</v>
      </c>
      <c r="I27" s="139">
        <f>STDEV(G27:G31)^2</f>
        <v>9.8217105130863486E-2</v>
      </c>
      <c r="J27" s="141">
        <f>$H$3-H27</f>
        <v>-0.22370148580361171</v>
      </c>
      <c r="K27" s="143">
        <f>SQRT(I27)/SQRT(5)</f>
        <v>0.14015498930174658</v>
      </c>
      <c r="L27" s="135">
        <f>1.96*K27</f>
        <v>0.27470377903142329</v>
      </c>
    </row>
    <row r="28" spans="1:12" s="2" customFormat="1" ht="20.100000000000001" customHeight="1" x14ac:dyDescent="0.2">
      <c r="A28" s="67" t="s">
        <v>114</v>
      </c>
      <c r="B28" s="60">
        <v>50700</v>
      </c>
      <c r="C28" s="28">
        <v>3870</v>
      </c>
      <c r="D28" s="28">
        <f t="shared" si="5"/>
        <v>7740</v>
      </c>
      <c r="E28" s="138"/>
      <c r="F28" s="138"/>
      <c r="G28" s="30">
        <f t="shared" si="7"/>
        <v>3.8887409606828927</v>
      </c>
      <c r="H28" s="140"/>
      <c r="I28" s="140"/>
      <c r="J28" s="142"/>
      <c r="K28" s="144"/>
      <c r="L28" s="136"/>
    </row>
    <row r="29" spans="1:12" s="2" customFormat="1" ht="20.100000000000001" customHeight="1" x14ac:dyDescent="0.2">
      <c r="A29" s="67" t="s">
        <v>115</v>
      </c>
      <c r="B29" s="60">
        <v>50700</v>
      </c>
      <c r="C29" s="28">
        <v>559</v>
      </c>
      <c r="D29" s="28">
        <f t="shared" si="5"/>
        <v>1118</v>
      </c>
      <c r="E29" s="138"/>
      <c r="F29" s="138"/>
      <c r="G29" s="30">
        <f t="shared" si="7"/>
        <v>3.0484418035504044</v>
      </c>
      <c r="H29" s="140"/>
      <c r="I29" s="140"/>
      <c r="J29" s="142"/>
      <c r="K29" s="144"/>
      <c r="L29" s="136"/>
    </row>
    <row r="30" spans="1:12" s="2" customFormat="1" ht="20.100000000000001" customHeight="1" x14ac:dyDescent="0.2">
      <c r="A30" s="67" t="s">
        <v>116</v>
      </c>
      <c r="B30" s="60">
        <v>50700</v>
      </c>
      <c r="C30" s="28">
        <v>1470</v>
      </c>
      <c r="D30" s="28">
        <f t="shared" si="5"/>
        <v>2940</v>
      </c>
      <c r="E30" s="138"/>
      <c r="F30" s="138"/>
      <c r="G30" s="30">
        <f t="shared" si="7"/>
        <v>3.4683473304121573</v>
      </c>
      <c r="H30" s="140"/>
      <c r="I30" s="140"/>
      <c r="J30" s="142"/>
      <c r="K30" s="144"/>
      <c r="L30" s="136"/>
    </row>
    <row r="31" spans="1:12" s="10" customFormat="1" ht="20.100000000000001" customHeight="1" thickBot="1" x14ac:dyDescent="0.25">
      <c r="A31" s="67" t="s">
        <v>117</v>
      </c>
      <c r="B31" s="60">
        <v>50700</v>
      </c>
      <c r="C31" s="53">
        <v>2030</v>
      </c>
      <c r="D31" s="28">
        <f t="shared" si="5"/>
        <v>4060</v>
      </c>
      <c r="E31" s="138"/>
      <c r="F31" s="138"/>
      <c r="G31" s="30">
        <f t="shared" si="7"/>
        <v>3.6085260335771943</v>
      </c>
      <c r="H31" s="140"/>
      <c r="I31" s="140"/>
      <c r="J31" s="142"/>
      <c r="K31" s="144"/>
      <c r="L31" s="136"/>
    </row>
    <row r="32" spans="1:12" s="10" customFormat="1" ht="20.100000000000001" customHeight="1" thickBot="1" x14ac:dyDescent="0.25">
      <c r="A32" s="68" t="s">
        <v>118</v>
      </c>
      <c r="B32" s="11">
        <v>0</v>
      </c>
      <c r="C32" s="22">
        <v>0</v>
      </c>
      <c r="D32" s="11">
        <f t="shared" si="5"/>
        <v>0</v>
      </c>
      <c r="E32" s="16"/>
      <c r="F32" s="16"/>
      <c r="G32" s="17" t="e">
        <f t="shared" ref="G32:G37" si="8">LOG(D32)</f>
        <v>#NUM!</v>
      </c>
      <c r="H32" s="12"/>
      <c r="I32" s="12"/>
      <c r="J32" s="13"/>
      <c r="K32" s="14"/>
      <c r="L32" s="44"/>
    </row>
    <row r="33" spans="1:12" s="2" customFormat="1" ht="20.100000000000001" customHeight="1" thickTop="1" x14ac:dyDescent="0.2">
      <c r="A33" s="66" t="s">
        <v>119</v>
      </c>
      <c r="B33" s="59">
        <v>50700</v>
      </c>
      <c r="C33" s="80">
        <v>1470</v>
      </c>
      <c r="D33" s="80">
        <f t="shared" si="5"/>
        <v>2940</v>
      </c>
      <c r="E33" s="137">
        <f>AVERAGE(D33:D37)</f>
        <v>2612</v>
      </c>
      <c r="F33" s="137">
        <f>STDEV(D33:D37)</f>
        <v>449.13249715423621</v>
      </c>
      <c r="G33" s="82">
        <f t="shared" si="8"/>
        <v>3.4683473304121573</v>
      </c>
      <c r="H33" s="139">
        <f>AVERAGE(G33:G37)</f>
        <v>3.4115427426187948</v>
      </c>
      <c r="I33" s="139">
        <f>STDEV(G33:G37)^2</f>
        <v>6.0501772394509091E-3</v>
      </c>
      <c r="J33" s="141">
        <f>$H$3-H33</f>
        <v>-0.16716583059212597</v>
      </c>
      <c r="K33" s="143">
        <f>SQRT(I33)/SQRT(5)</f>
        <v>3.4785563785716941E-2</v>
      </c>
      <c r="L33" s="135">
        <f>1.96*K33</f>
        <v>6.8179705020005199E-2</v>
      </c>
    </row>
    <row r="34" spans="1:12" s="2" customFormat="1" ht="20.100000000000001" customHeight="1" x14ac:dyDescent="0.2">
      <c r="A34" s="67" t="s">
        <v>120</v>
      </c>
      <c r="B34" s="60">
        <v>50700</v>
      </c>
      <c r="C34" s="81">
        <v>1470</v>
      </c>
      <c r="D34" s="81">
        <f t="shared" si="5"/>
        <v>2940</v>
      </c>
      <c r="E34" s="138"/>
      <c r="F34" s="138"/>
      <c r="G34" s="83">
        <f t="shared" si="8"/>
        <v>3.4683473304121573</v>
      </c>
      <c r="H34" s="140"/>
      <c r="I34" s="140"/>
      <c r="J34" s="142"/>
      <c r="K34" s="144"/>
      <c r="L34" s="136"/>
    </row>
    <row r="35" spans="1:12" s="2" customFormat="1" ht="20.100000000000001" customHeight="1" x14ac:dyDescent="0.2">
      <c r="A35" s="67" t="s">
        <v>121</v>
      </c>
      <c r="B35" s="60">
        <v>50700</v>
      </c>
      <c r="C35" s="81">
        <v>1060</v>
      </c>
      <c r="D35" s="81">
        <f t="shared" si="5"/>
        <v>2120</v>
      </c>
      <c r="E35" s="138"/>
      <c r="F35" s="138"/>
      <c r="G35" s="83">
        <f t="shared" si="8"/>
        <v>3.3263358609287512</v>
      </c>
      <c r="H35" s="140"/>
      <c r="I35" s="140"/>
      <c r="J35" s="142"/>
      <c r="K35" s="144"/>
      <c r="L35" s="136"/>
    </row>
    <row r="36" spans="1:12" s="2" customFormat="1" ht="20.100000000000001" customHeight="1" x14ac:dyDescent="0.2">
      <c r="A36" s="67" t="s">
        <v>122</v>
      </c>
      <c r="B36" s="60">
        <v>50700</v>
      </c>
      <c r="C36" s="81">
        <v>1060</v>
      </c>
      <c r="D36" s="81">
        <f t="shared" si="5"/>
        <v>2120</v>
      </c>
      <c r="E36" s="138"/>
      <c r="F36" s="138"/>
      <c r="G36" s="83">
        <f t="shared" si="8"/>
        <v>3.3263358609287512</v>
      </c>
      <c r="H36" s="140"/>
      <c r="I36" s="140"/>
      <c r="J36" s="142"/>
      <c r="K36" s="144"/>
      <c r="L36" s="136"/>
    </row>
    <row r="37" spans="1:12" s="10" customFormat="1" ht="20.100000000000001" customHeight="1" thickBot="1" x14ac:dyDescent="0.25">
      <c r="A37" s="67" t="s">
        <v>123</v>
      </c>
      <c r="B37" s="60">
        <v>50700</v>
      </c>
      <c r="C37" s="53">
        <v>1470</v>
      </c>
      <c r="D37" s="81">
        <f t="shared" si="5"/>
        <v>2940</v>
      </c>
      <c r="E37" s="138"/>
      <c r="F37" s="138"/>
      <c r="G37" s="83">
        <f t="shared" si="8"/>
        <v>3.4683473304121573</v>
      </c>
      <c r="H37" s="140"/>
      <c r="I37" s="140"/>
      <c r="J37" s="142"/>
      <c r="K37" s="144"/>
      <c r="L37" s="136"/>
    </row>
    <row r="38" spans="1:12" s="10" customFormat="1" ht="20.100000000000001" customHeight="1" thickBot="1" x14ac:dyDescent="0.25">
      <c r="A38" s="68" t="s">
        <v>124</v>
      </c>
      <c r="B38" s="11">
        <v>0</v>
      </c>
      <c r="C38" s="22">
        <v>0</v>
      </c>
      <c r="D38" s="11">
        <f t="shared" si="5"/>
        <v>0</v>
      </c>
      <c r="E38" s="16"/>
      <c r="F38" s="16"/>
      <c r="G38" s="17" t="e">
        <f t="shared" ref="G38" si="9">LOG(D38)</f>
        <v>#NUM!</v>
      </c>
      <c r="H38" s="12"/>
      <c r="I38" s="12"/>
      <c r="J38" s="13"/>
      <c r="K38" s="14"/>
      <c r="L38" s="44"/>
    </row>
    <row r="39" spans="1:12" ht="20.100000000000001" customHeight="1" thickTop="1" x14ac:dyDescent="0.2">
      <c r="A39" s="3"/>
      <c r="B39" s="3"/>
      <c r="C39" s="3"/>
      <c r="D39" s="3"/>
      <c r="E39" s="3"/>
      <c r="F39" s="3"/>
      <c r="G39" s="3"/>
      <c r="H39" s="3"/>
      <c r="I39" s="3"/>
      <c r="J39" s="3"/>
      <c r="K39" s="3"/>
      <c r="L39" s="3"/>
    </row>
    <row r="40" spans="1:12" ht="20.100000000000001" customHeight="1" x14ac:dyDescent="0.2">
      <c r="A40" s="3"/>
      <c r="B40" s="3"/>
      <c r="C40" s="3"/>
      <c r="D40" s="3"/>
      <c r="E40" s="3"/>
      <c r="F40" s="3"/>
      <c r="G40" s="3"/>
      <c r="H40" s="3"/>
      <c r="I40" s="3"/>
      <c r="J40" s="3"/>
      <c r="K40" s="3"/>
      <c r="L40" s="3"/>
    </row>
    <row r="41" spans="1:12" ht="32.25" customHeight="1" x14ac:dyDescent="0.2">
      <c r="A41" s="134" t="s">
        <v>184</v>
      </c>
      <c r="B41" s="134"/>
      <c r="C41" s="134"/>
      <c r="D41" s="134"/>
      <c r="E41" s="134"/>
      <c r="F41" s="134"/>
      <c r="G41" s="3"/>
      <c r="H41" s="3"/>
      <c r="I41" s="3"/>
      <c r="J41" s="3"/>
      <c r="K41" s="3"/>
      <c r="L41" s="3"/>
    </row>
    <row r="42" spans="1:12" ht="20.100000000000001" customHeight="1" thickBot="1" x14ac:dyDescent="0.25">
      <c r="A42" s="3"/>
      <c r="B42" s="3"/>
      <c r="C42" s="3"/>
      <c r="D42" s="3"/>
      <c r="E42" s="3"/>
      <c r="F42" s="3"/>
      <c r="G42" s="3"/>
      <c r="H42" s="3"/>
      <c r="I42" s="3"/>
      <c r="J42" s="3"/>
      <c r="K42" s="3"/>
      <c r="L42" s="3"/>
    </row>
    <row r="43" spans="1:12" ht="33" thickTop="1" thickBot="1" x14ac:dyDescent="0.25">
      <c r="A43" s="33" t="s">
        <v>0</v>
      </c>
      <c r="B43" s="34" t="s">
        <v>3</v>
      </c>
      <c r="C43" s="34" t="s">
        <v>4</v>
      </c>
      <c r="D43" s="34" t="s">
        <v>5</v>
      </c>
      <c r="E43" s="3"/>
      <c r="F43" s="3"/>
      <c r="G43" s="3"/>
      <c r="H43" s="3"/>
      <c r="I43" s="3"/>
      <c r="J43" s="3"/>
      <c r="K43" s="3"/>
      <c r="L43" s="3"/>
    </row>
    <row r="44" spans="1:12" ht="20.100000000000001" customHeight="1" thickTop="1" x14ac:dyDescent="0.2">
      <c r="A44" s="92" t="s">
        <v>89</v>
      </c>
      <c r="B44" s="116">
        <v>50700</v>
      </c>
      <c r="C44" s="116">
        <v>405</v>
      </c>
      <c r="D44" s="116">
        <f t="shared" ref="D44:D50" si="10">C44*2</f>
        <v>810</v>
      </c>
      <c r="E44" s="3"/>
      <c r="F44" s="3"/>
      <c r="G44" s="3"/>
      <c r="H44" s="3"/>
      <c r="I44" s="3"/>
      <c r="J44" s="3"/>
      <c r="K44" s="3"/>
      <c r="L44" s="3"/>
    </row>
    <row r="45" spans="1:12" ht="20.100000000000001" customHeight="1" x14ac:dyDescent="0.2">
      <c r="A45" s="93" t="s">
        <v>90</v>
      </c>
      <c r="B45" s="114">
        <v>50700</v>
      </c>
      <c r="C45" s="114">
        <v>559</v>
      </c>
      <c r="D45" s="114">
        <f t="shared" si="10"/>
        <v>1118</v>
      </c>
      <c r="E45" s="3"/>
      <c r="F45" s="3"/>
      <c r="G45" s="3"/>
      <c r="H45" s="3"/>
      <c r="I45" s="3"/>
      <c r="J45" s="3"/>
      <c r="K45" s="3"/>
      <c r="L45" s="3"/>
    </row>
    <row r="46" spans="1:12" ht="20.100000000000001" customHeight="1" x14ac:dyDescent="0.2">
      <c r="A46" s="93" t="s">
        <v>91</v>
      </c>
      <c r="B46" s="114">
        <v>50700</v>
      </c>
      <c r="C46" s="114">
        <v>2030</v>
      </c>
      <c r="D46" s="114">
        <f t="shared" si="10"/>
        <v>4060</v>
      </c>
      <c r="E46" s="3"/>
      <c r="F46" s="3"/>
      <c r="G46" s="3"/>
      <c r="H46" s="3"/>
      <c r="I46" s="3"/>
      <c r="J46" s="3"/>
      <c r="K46" s="3"/>
      <c r="L46" s="3"/>
    </row>
    <row r="47" spans="1:12" ht="20.100000000000001" customHeight="1" x14ac:dyDescent="0.2">
      <c r="A47" s="93" t="s">
        <v>92</v>
      </c>
      <c r="B47" s="114">
        <v>50700</v>
      </c>
      <c r="C47" s="114">
        <v>1470</v>
      </c>
      <c r="D47" s="114">
        <f t="shared" si="10"/>
        <v>2940</v>
      </c>
      <c r="E47" s="3"/>
      <c r="F47" s="3"/>
      <c r="G47" s="3"/>
      <c r="H47" s="3"/>
      <c r="I47" s="3"/>
      <c r="J47" s="3"/>
      <c r="K47" s="3"/>
      <c r="L47" s="3"/>
    </row>
    <row r="48" spans="1:12" ht="20.100000000000001" customHeight="1" thickBot="1" x14ac:dyDescent="0.25">
      <c r="A48" s="93" t="s">
        <v>93</v>
      </c>
      <c r="B48" s="114">
        <v>50700</v>
      </c>
      <c r="C48" s="114">
        <v>771</v>
      </c>
      <c r="D48" s="114">
        <f t="shared" si="10"/>
        <v>1542</v>
      </c>
      <c r="E48" s="3"/>
      <c r="F48" s="3"/>
      <c r="G48" s="3"/>
      <c r="H48" s="3"/>
      <c r="I48" s="3"/>
      <c r="J48" s="3"/>
      <c r="K48" s="3"/>
      <c r="L48" s="3"/>
    </row>
    <row r="49" spans="1:12" ht="20.100000000000001" customHeight="1" thickBot="1" x14ac:dyDescent="0.25">
      <c r="A49" s="94" t="s">
        <v>94</v>
      </c>
      <c r="B49" s="113">
        <v>0</v>
      </c>
      <c r="C49" s="113">
        <v>0</v>
      </c>
      <c r="D49" s="113">
        <f t="shared" si="10"/>
        <v>0</v>
      </c>
      <c r="E49" s="3"/>
      <c r="F49" s="3"/>
      <c r="G49" s="3"/>
      <c r="H49" s="3"/>
      <c r="I49" s="3"/>
      <c r="J49" s="3"/>
      <c r="K49" s="3"/>
      <c r="L49" s="3"/>
    </row>
    <row r="50" spans="1:12" ht="20.100000000000001" customHeight="1" thickTop="1" x14ac:dyDescent="0.2">
      <c r="A50" s="41" t="s">
        <v>95</v>
      </c>
      <c r="B50" s="116">
        <v>50700</v>
      </c>
      <c r="C50" s="117">
        <v>2030</v>
      </c>
      <c r="D50" s="117">
        <f t="shared" si="10"/>
        <v>4060</v>
      </c>
      <c r="E50" s="3"/>
      <c r="F50" s="3"/>
      <c r="G50" s="3"/>
      <c r="H50" s="3"/>
      <c r="I50" s="3"/>
      <c r="J50" s="3"/>
      <c r="K50" s="3"/>
      <c r="L50" s="3"/>
    </row>
    <row r="51" spans="1:12" ht="20.100000000000001" customHeight="1" x14ac:dyDescent="0.2">
      <c r="A51" s="42" t="s">
        <v>96</v>
      </c>
      <c r="B51" s="114">
        <v>50700</v>
      </c>
      <c r="C51" s="115">
        <v>559</v>
      </c>
      <c r="D51" s="115">
        <f>C51*5</f>
        <v>2795</v>
      </c>
      <c r="E51" s="3"/>
      <c r="F51" s="3"/>
      <c r="G51" s="3"/>
      <c r="H51" s="3"/>
      <c r="I51" s="3"/>
      <c r="J51" s="3"/>
      <c r="K51" s="3"/>
      <c r="L51" s="3"/>
    </row>
    <row r="52" spans="1:12" ht="20.100000000000001" customHeight="1" x14ac:dyDescent="0.2">
      <c r="A52" s="42" t="s">
        <v>97</v>
      </c>
      <c r="B52" s="114">
        <v>50700</v>
      </c>
      <c r="C52" s="115">
        <v>1470</v>
      </c>
      <c r="D52" s="115">
        <f>C52*2</f>
        <v>2940</v>
      </c>
      <c r="E52" s="3"/>
      <c r="F52" s="3"/>
      <c r="G52" s="3"/>
      <c r="H52" s="3"/>
      <c r="I52" s="3"/>
      <c r="J52" s="3"/>
      <c r="K52" s="3"/>
      <c r="L52" s="3"/>
    </row>
    <row r="53" spans="1:12" ht="20.100000000000001" customHeight="1" x14ac:dyDescent="0.2">
      <c r="A53" s="42" t="s">
        <v>98</v>
      </c>
      <c r="B53" s="114">
        <v>50700</v>
      </c>
      <c r="C53" s="115">
        <v>405</v>
      </c>
      <c r="D53" s="115">
        <f>C53*5</f>
        <v>2025</v>
      </c>
      <c r="E53" s="3"/>
      <c r="F53" s="3"/>
      <c r="G53" s="3"/>
      <c r="H53" s="3"/>
      <c r="I53" s="3"/>
      <c r="J53" s="3"/>
      <c r="K53" s="3"/>
      <c r="L53" s="3"/>
    </row>
    <row r="54" spans="1:12" ht="20.100000000000001" customHeight="1" thickBot="1" x14ac:dyDescent="0.25">
      <c r="A54" s="42" t="s">
        <v>99</v>
      </c>
      <c r="B54" s="114">
        <v>50700</v>
      </c>
      <c r="C54" s="115">
        <v>559</v>
      </c>
      <c r="D54" s="115">
        <f>C54*5</f>
        <v>2795</v>
      </c>
      <c r="E54" s="3"/>
      <c r="F54" s="3"/>
      <c r="G54" s="3"/>
      <c r="H54" s="3"/>
      <c r="I54" s="3"/>
      <c r="J54" s="3"/>
      <c r="K54" s="3"/>
      <c r="L54" s="3"/>
    </row>
    <row r="55" spans="1:12" ht="20.100000000000001" customHeight="1" thickBot="1" x14ac:dyDescent="0.25">
      <c r="A55" s="43" t="s">
        <v>100</v>
      </c>
      <c r="B55" s="119">
        <v>0</v>
      </c>
      <c r="C55" s="119">
        <v>0</v>
      </c>
      <c r="D55" s="119">
        <v>0</v>
      </c>
      <c r="E55" s="3"/>
      <c r="F55" s="3"/>
      <c r="G55" s="3"/>
      <c r="H55" s="3"/>
      <c r="I55" s="3"/>
      <c r="J55" s="3"/>
      <c r="K55" s="3"/>
      <c r="L55" s="3"/>
    </row>
    <row r="56" spans="1:12" ht="20.100000000000001" customHeight="1" thickTop="1" x14ac:dyDescent="0.2">
      <c r="A56" s="41" t="s">
        <v>101</v>
      </c>
      <c r="B56" s="116">
        <v>50700</v>
      </c>
      <c r="C56" s="117">
        <v>1060</v>
      </c>
      <c r="D56" s="117">
        <f>C56*2</f>
        <v>2120</v>
      </c>
      <c r="E56" s="3"/>
      <c r="F56" s="3"/>
      <c r="G56" s="3"/>
      <c r="H56" s="3"/>
      <c r="I56" s="3"/>
      <c r="J56" s="3"/>
      <c r="K56" s="3"/>
      <c r="L56" s="3"/>
    </row>
    <row r="57" spans="1:12" ht="20.100000000000001" customHeight="1" x14ac:dyDescent="0.2">
      <c r="A57" s="42" t="s">
        <v>102</v>
      </c>
      <c r="B57" s="114">
        <v>50700</v>
      </c>
      <c r="C57" s="115">
        <v>772</v>
      </c>
      <c r="D57" s="115">
        <f t="shared" ref="D57:D79" si="11">C57*2</f>
        <v>1544</v>
      </c>
      <c r="E57" s="3"/>
      <c r="F57" s="3"/>
      <c r="G57" s="3"/>
      <c r="H57" s="3"/>
      <c r="I57" s="3"/>
      <c r="J57" s="3"/>
      <c r="K57" s="3"/>
      <c r="L57" s="3"/>
    </row>
    <row r="58" spans="1:12" ht="20.100000000000001" customHeight="1" x14ac:dyDescent="0.2">
      <c r="A58" s="42" t="s">
        <v>103</v>
      </c>
      <c r="B58" s="114">
        <v>50700</v>
      </c>
      <c r="C58" s="115">
        <v>1470</v>
      </c>
      <c r="D58" s="115">
        <f t="shared" si="11"/>
        <v>2940</v>
      </c>
      <c r="E58" s="3"/>
      <c r="F58" s="3"/>
      <c r="G58" s="3"/>
      <c r="H58" s="3"/>
      <c r="I58" s="3"/>
      <c r="J58" s="3"/>
      <c r="K58" s="3"/>
      <c r="L58" s="3"/>
    </row>
    <row r="59" spans="1:12" ht="20.100000000000001" customHeight="1" x14ac:dyDescent="0.2">
      <c r="A59" s="42" t="s">
        <v>104</v>
      </c>
      <c r="B59" s="114">
        <v>50700</v>
      </c>
      <c r="C59" s="115">
        <v>1470</v>
      </c>
      <c r="D59" s="115">
        <f t="shared" si="11"/>
        <v>2940</v>
      </c>
      <c r="E59" s="3"/>
      <c r="F59" s="3"/>
      <c r="G59" s="3"/>
      <c r="H59" s="3"/>
      <c r="I59" s="3"/>
      <c r="J59" s="3"/>
      <c r="K59" s="3"/>
      <c r="L59" s="3"/>
    </row>
    <row r="60" spans="1:12" ht="20.100000000000001" customHeight="1" thickBot="1" x14ac:dyDescent="0.25">
      <c r="A60" s="42" t="s">
        <v>105</v>
      </c>
      <c r="B60" s="114">
        <v>50700</v>
      </c>
      <c r="C60" s="115">
        <v>1470</v>
      </c>
      <c r="D60" s="115">
        <f t="shared" si="11"/>
        <v>2940</v>
      </c>
      <c r="E60" s="3"/>
      <c r="F60" s="3"/>
      <c r="G60" s="3"/>
      <c r="H60" s="3"/>
      <c r="I60" s="3"/>
      <c r="J60" s="3"/>
      <c r="K60" s="3"/>
      <c r="L60" s="3"/>
    </row>
    <row r="61" spans="1:12" ht="20.100000000000001" customHeight="1" thickBot="1" x14ac:dyDescent="0.25">
      <c r="A61" s="43" t="s">
        <v>106</v>
      </c>
      <c r="B61" s="119">
        <v>0</v>
      </c>
      <c r="C61" s="119">
        <v>0</v>
      </c>
      <c r="D61" s="119">
        <f t="shared" si="11"/>
        <v>0</v>
      </c>
      <c r="E61" s="3"/>
      <c r="F61" s="3"/>
      <c r="G61" s="3"/>
      <c r="H61" s="3"/>
      <c r="I61" s="3"/>
      <c r="J61" s="3"/>
      <c r="K61" s="3"/>
      <c r="L61" s="3"/>
    </row>
    <row r="62" spans="1:12" ht="20.100000000000001" customHeight="1" thickTop="1" x14ac:dyDescent="0.2">
      <c r="A62" s="66" t="s">
        <v>107</v>
      </c>
      <c r="B62" s="116">
        <v>50700</v>
      </c>
      <c r="C62" s="120">
        <v>7340</v>
      </c>
      <c r="D62" s="120">
        <f t="shared" si="11"/>
        <v>14680</v>
      </c>
      <c r="E62" s="3"/>
      <c r="F62" s="3"/>
      <c r="G62" s="3"/>
      <c r="H62" s="3"/>
      <c r="I62" s="3"/>
      <c r="J62" s="3"/>
      <c r="K62" s="3"/>
      <c r="L62" s="3"/>
    </row>
    <row r="63" spans="1:12" ht="20.100000000000001" customHeight="1" x14ac:dyDescent="0.2">
      <c r="A63" s="67" t="s">
        <v>108</v>
      </c>
      <c r="B63" s="114">
        <v>50700</v>
      </c>
      <c r="C63" s="118">
        <v>3870</v>
      </c>
      <c r="D63" s="118">
        <f t="shared" si="11"/>
        <v>7740</v>
      </c>
      <c r="E63" s="3"/>
      <c r="F63" s="3"/>
      <c r="G63" s="3"/>
      <c r="H63" s="3"/>
      <c r="I63" s="3"/>
      <c r="J63" s="3"/>
      <c r="K63" s="3"/>
      <c r="L63" s="3"/>
    </row>
    <row r="64" spans="1:12" ht="20.100000000000001" customHeight="1" x14ac:dyDescent="0.2">
      <c r="A64" s="67" t="s">
        <v>109</v>
      </c>
      <c r="B64" s="114">
        <v>50700</v>
      </c>
      <c r="C64" s="118">
        <v>3870</v>
      </c>
      <c r="D64" s="118">
        <f t="shared" si="11"/>
        <v>7740</v>
      </c>
      <c r="E64" s="3"/>
      <c r="F64" s="3"/>
      <c r="G64" s="3"/>
      <c r="H64" s="3"/>
      <c r="I64" s="3"/>
      <c r="J64" s="3"/>
      <c r="K64" s="3"/>
      <c r="L64" s="3"/>
    </row>
    <row r="65" spans="1:12" ht="20.100000000000001" customHeight="1" x14ac:dyDescent="0.2">
      <c r="A65" s="67" t="s">
        <v>110</v>
      </c>
      <c r="B65" s="114">
        <v>50700</v>
      </c>
      <c r="C65" s="118">
        <v>1060</v>
      </c>
      <c r="D65" s="118">
        <f t="shared" si="11"/>
        <v>2120</v>
      </c>
      <c r="E65" s="3"/>
      <c r="F65" s="3"/>
      <c r="G65" s="3"/>
      <c r="H65" s="3"/>
      <c r="I65" s="3"/>
      <c r="J65" s="3"/>
      <c r="K65" s="3"/>
      <c r="L65" s="3"/>
    </row>
    <row r="66" spans="1:12" ht="20.100000000000001" customHeight="1" thickBot="1" x14ac:dyDescent="0.25">
      <c r="A66" s="67" t="s">
        <v>111</v>
      </c>
      <c r="B66" s="114">
        <v>50700</v>
      </c>
      <c r="C66" s="122">
        <v>5320</v>
      </c>
      <c r="D66" s="118">
        <f t="shared" si="11"/>
        <v>10640</v>
      </c>
      <c r="E66" s="3"/>
      <c r="F66" s="3"/>
      <c r="G66" s="3"/>
      <c r="H66" s="3"/>
      <c r="I66" s="3"/>
      <c r="J66" s="3"/>
      <c r="K66" s="3"/>
      <c r="L66" s="3"/>
    </row>
    <row r="67" spans="1:12" ht="20.100000000000001" customHeight="1" thickBot="1" x14ac:dyDescent="0.25">
      <c r="A67" s="68" t="s">
        <v>112</v>
      </c>
      <c r="B67" s="119">
        <v>0</v>
      </c>
      <c r="C67" s="123">
        <v>0</v>
      </c>
      <c r="D67" s="119">
        <f t="shared" si="11"/>
        <v>0</v>
      </c>
      <c r="E67" s="3"/>
      <c r="F67" s="3"/>
      <c r="G67" s="3"/>
      <c r="H67" s="3"/>
      <c r="I67" s="3"/>
      <c r="J67" s="3"/>
      <c r="K67" s="3"/>
      <c r="L67" s="3"/>
    </row>
    <row r="68" spans="1:12" ht="20.100000000000001" customHeight="1" thickTop="1" x14ac:dyDescent="0.2">
      <c r="A68" s="66" t="s">
        <v>113</v>
      </c>
      <c r="B68" s="116">
        <v>50700</v>
      </c>
      <c r="C68" s="120">
        <v>1060</v>
      </c>
      <c r="D68" s="120">
        <f t="shared" si="11"/>
        <v>2120</v>
      </c>
      <c r="E68" s="3"/>
      <c r="F68" s="3"/>
      <c r="G68" s="3"/>
      <c r="H68" s="3"/>
      <c r="I68" s="3"/>
      <c r="J68" s="3"/>
      <c r="K68" s="3"/>
      <c r="L68" s="3"/>
    </row>
    <row r="69" spans="1:12" ht="20.100000000000001" customHeight="1" x14ac:dyDescent="0.2">
      <c r="A69" s="67" t="s">
        <v>114</v>
      </c>
      <c r="B69" s="114">
        <v>50700</v>
      </c>
      <c r="C69" s="118">
        <v>3870</v>
      </c>
      <c r="D69" s="118">
        <f t="shared" si="11"/>
        <v>7740</v>
      </c>
      <c r="E69" s="3"/>
      <c r="F69" s="3"/>
      <c r="G69" s="3"/>
      <c r="H69" s="3"/>
      <c r="I69" s="3"/>
      <c r="J69" s="3"/>
      <c r="K69" s="3"/>
      <c r="L69" s="3"/>
    </row>
    <row r="70" spans="1:12" ht="20.100000000000001" customHeight="1" x14ac:dyDescent="0.2">
      <c r="A70" s="67" t="s">
        <v>115</v>
      </c>
      <c r="B70" s="114">
        <v>50700</v>
      </c>
      <c r="C70" s="118">
        <v>559</v>
      </c>
      <c r="D70" s="118">
        <f t="shared" si="11"/>
        <v>1118</v>
      </c>
      <c r="E70" s="3"/>
      <c r="F70" s="3"/>
      <c r="G70" s="3"/>
      <c r="H70" s="3"/>
      <c r="I70" s="3"/>
      <c r="J70" s="3"/>
      <c r="K70" s="3"/>
      <c r="L70" s="3"/>
    </row>
    <row r="71" spans="1:12" ht="20.100000000000001" customHeight="1" x14ac:dyDescent="0.2">
      <c r="A71" s="67" t="s">
        <v>116</v>
      </c>
      <c r="B71" s="114">
        <v>50700</v>
      </c>
      <c r="C71" s="118">
        <v>1470</v>
      </c>
      <c r="D71" s="118">
        <f t="shared" si="11"/>
        <v>2940</v>
      </c>
      <c r="E71" s="3"/>
      <c r="F71" s="3"/>
      <c r="G71" s="3"/>
      <c r="H71" s="3"/>
      <c r="I71" s="3"/>
      <c r="J71" s="3"/>
      <c r="K71" s="3"/>
      <c r="L71" s="3"/>
    </row>
    <row r="72" spans="1:12" ht="20.100000000000001" customHeight="1" thickBot="1" x14ac:dyDescent="0.25">
      <c r="A72" s="67" t="s">
        <v>117</v>
      </c>
      <c r="B72" s="114">
        <v>50700</v>
      </c>
      <c r="C72" s="122">
        <v>2030</v>
      </c>
      <c r="D72" s="118">
        <f t="shared" si="11"/>
        <v>4060</v>
      </c>
      <c r="E72" s="3"/>
      <c r="F72" s="3"/>
      <c r="G72" s="3"/>
      <c r="H72" s="3"/>
      <c r="I72" s="3"/>
      <c r="J72" s="3"/>
      <c r="K72" s="3"/>
      <c r="L72" s="3"/>
    </row>
    <row r="73" spans="1:12" ht="20.100000000000001" customHeight="1" thickBot="1" x14ac:dyDescent="0.25">
      <c r="A73" s="68" t="s">
        <v>118</v>
      </c>
      <c r="B73" s="119">
        <v>0</v>
      </c>
      <c r="C73" s="123">
        <v>0</v>
      </c>
      <c r="D73" s="119">
        <f t="shared" si="11"/>
        <v>0</v>
      </c>
      <c r="E73" s="3"/>
      <c r="F73" s="3"/>
      <c r="G73" s="3"/>
      <c r="H73" s="3"/>
      <c r="I73" s="3"/>
      <c r="J73" s="3"/>
      <c r="K73" s="3"/>
      <c r="L73" s="3"/>
    </row>
    <row r="74" spans="1:12" ht="20.100000000000001" customHeight="1" thickTop="1" x14ac:dyDescent="0.2">
      <c r="A74" s="66" t="s">
        <v>119</v>
      </c>
      <c r="B74" s="116">
        <v>50700</v>
      </c>
      <c r="C74" s="120">
        <v>1470</v>
      </c>
      <c r="D74" s="120">
        <f t="shared" si="11"/>
        <v>2940</v>
      </c>
      <c r="E74" s="3"/>
      <c r="F74" s="3"/>
      <c r="G74" s="3"/>
      <c r="H74" s="3"/>
      <c r="I74" s="3"/>
      <c r="J74" s="3"/>
      <c r="K74" s="3"/>
      <c r="L74" s="3"/>
    </row>
    <row r="75" spans="1:12" ht="20.100000000000001" customHeight="1" x14ac:dyDescent="0.2">
      <c r="A75" s="67" t="s">
        <v>120</v>
      </c>
      <c r="B75" s="114">
        <v>50700</v>
      </c>
      <c r="C75" s="118">
        <v>1470</v>
      </c>
      <c r="D75" s="118">
        <f t="shared" si="11"/>
        <v>2940</v>
      </c>
      <c r="E75" s="3"/>
      <c r="F75" s="3"/>
      <c r="G75" s="3"/>
      <c r="H75" s="3"/>
      <c r="I75" s="3"/>
      <c r="J75" s="3"/>
      <c r="K75" s="3"/>
      <c r="L75" s="3"/>
    </row>
    <row r="76" spans="1:12" ht="20.100000000000001" customHeight="1" x14ac:dyDescent="0.2">
      <c r="A76" s="67" t="s">
        <v>121</v>
      </c>
      <c r="B76" s="114">
        <v>50700</v>
      </c>
      <c r="C76" s="118">
        <v>1060</v>
      </c>
      <c r="D76" s="118">
        <f t="shared" si="11"/>
        <v>2120</v>
      </c>
      <c r="E76" s="3"/>
      <c r="F76" s="3"/>
      <c r="G76" s="3"/>
      <c r="H76" s="3"/>
      <c r="I76" s="3"/>
      <c r="J76" s="3"/>
      <c r="K76" s="3"/>
      <c r="L76" s="3"/>
    </row>
    <row r="77" spans="1:12" ht="20.100000000000001" customHeight="1" x14ac:dyDescent="0.2">
      <c r="A77" s="67" t="s">
        <v>122</v>
      </c>
      <c r="B77" s="114">
        <v>50700</v>
      </c>
      <c r="C77" s="118">
        <v>1060</v>
      </c>
      <c r="D77" s="118">
        <f t="shared" si="11"/>
        <v>2120</v>
      </c>
      <c r="E77" s="3"/>
      <c r="F77" s="3"/>
      <c r="G77" s="3"/>
      <c r="H77" s="3"/>
      <c r="I77" s="3"/>
      <c r="J77" s="3"/>
      <c r="K77" s="3"/>
      <c r="L77" s="3"/>
    </row>
    <row r="78" spans="1:12" ht="20.100000000000001" customHeight="1" thickBot="1" x14ac:dyDescent="0.25">
      <c r="A78" s="67" t="s">
        <v>123</v>
      </c>
      <c r="B78" s="114">
        <v>50700</v>
      </c>
      <c r="C78" s="122">
        <v>1470</v>
      </c>
      <c r="D78" s="118">
        <f t="shared" si="11"/>
        <v>2940</v>
      </c>
      <c r="E78" s="3"/>
      <c r="F78" s="3"/>
      <c r="G78" s="3"/>
      <c r="H78" s="3"/>
      <c r="I78" s="3"/>
      <c r="J78" s="3"/>
      <c r="K78" s="3"/>
      <c r="L78" s="3"/>
    </row>
    <row r="79" spans="1:12" ht="20.100000000000001" customHeight="1" thickBot="1" x14ac:dyDescent="0.25">
      <c r="A79" s="68" t="s">
        <v>124</v>
      </c>
      <c r="B79" s="119">
        <v>0</v>
      </c>
      <c r="C79" s="123">
        <v>0</v>
      </c>
      <c r="D79" s="119">
        <f t="shared" si="11"/>
        <v>0</v>
      </c>
      <c r="E79" s="3"/>
      <c r="F79" s="3"/>
      <c r="G79" s="3"/>
      <c r="H79" s="3"/>
      <c r="I79" s="3"/>
      <c r="J79" s="3"/>
      <c r="K79" s="3"/>
      <c r="L79" s="3"/>
    </row>
    <row r="80" spans="1:12" ht="20.100000000000001" customHeight="1" thickTop="1" x14ac:dyDescent="0.2">
      <c r="A80" s="3"/>
      <c r="B80" s="3"/>
      <c r="C80" s="3"/>
      <c r="D80" s="3"/>
      <c r="E80" s="3"/>
      <c r="F80" s="3"/>
      <c r="G80" s="3"/>
      <c r="H80" s="3"/>
      <c r="I80" s="3"/>
      <c r="J80" s="3"/>
      <c r="K80" s="3"/>
      <c r="L80" s="3"/>
    </row>
    <row r="81" spans="1:12" ht="20.100000000000001" customHeight="1" x14ac:dyDescent="0.2">
      <c r="A81" s="3"/>
      <c r="B81" s="3"/>
      <c r="C81" s="3"/>
      <c r="D81" s="3"/>
      <c r="E81" s="3"/>
      <c r="F81" s="3"/>
      <c r="G81" s="3"/>
      <c r="H81" s="3"/>
      <c r="I81" s="3"/>
      <c r="J81" s="3"/>
      <c r="K81" s="3"/>
      <c r="L81" s="3"/>
    </row>
    <row r="82" spans="1:12" ht="20.100000000000001" customHeight="1" x14ac:dyDescent="0.2">
      <c r="A82" s="3"/>
      <c r="B82" s="3"/>
      <c r="C82" s="3"/>
      <c r="D82" s="3"/>
      <c r="E82" s="3"/>
      <c r="F82" s="3"/>
      <c r="G82" s="3"/>
      <c r="H82" s="3"/>
      <c r="I82" s="3"/>
      <c r="J82" s="3"/>
      <c r="K82" s="3"/>
      <c r="L82" s="3"/>
    </row>
    <row r="83" spans="1:12" ht="20.100000000000001" customHeight="1" x14ac:dyDescent="0.2">
      <c r="A83" s="3"/>
      <c r="B83" s="3"/>
      <c r="C83" s="3"/>
      <c r="D83" s="3"/>
      <c r="E83" s="3"/>
      <c r="F83" s="3"/>
      <c r="G83" s="3"/>
      <c r="H83" s="3"/>
      <c r="I83" s="3"/>
      <c r="J83" s="3"/>
      <c r="K83" s="3"/>
      <c r="L83" s="3"/>
    </row>
    <row r="84" spans="1:12" ht="20.100000000000001" customHeight="1" x14ac:dyDescent="0.2">
      <c r="A84" s="3"/>
      <c r="B84" s="3"/>
      <c r="C84" s="3"/>
      <c r="D84" s="3"/>
      <c r="E84" s="3"/>
      <c r="F84" s="3"/>
      <c r="G84" s="3"/>
      <c r="H84" s="3"/>
      <c r="I84" s="3"/>
      <c r="J84" s="3"/>
      <c r="K84" s="3"/>
      <c r="L84" s="3"/>
    </row>
    <row r="85" spans="1:12" ht="20.100000000000001" customHeight="1" x14ac:dyDescent="0.2">
      <c r="A85" s="3"/>
      <c r="B85" s="3"/>
      <c r="C85" s="3"/>
      <c r="D85" s="3"/>
      <c r="E85" s="3"/>
      <c r="F85" s="3"/>
      <c r="G85" s="3"/>
      <c r="H85" s="3"/>
      <c r="I85" s="3"/>
      <c r="J85" s="3"/>
      <c r="K85" s="3"/>
      <c r="L85" s="3"/>
    </row>
    <row r="86" spans="1:12" ht="20.100000000000001" customHeight="1" x14ac:dyDescent="0.2">
      <c r="A86" s="3"/>
      <c r="B86" s="3"/>
      <c r="C86" s="3"/>
      <c r="D86" s="3"/>
      <c r="E86" s="3"/>
      <c r="F86" s="3"/>
      <c r="G86" s="3"/>
      <c r="H86" s="3"/>
      <c r="I86" s="3"/>
      <c r="J86" s="3"/>
      <c r="K86" s="3"/>
      <c r="L86" s="3"/>
    </row>
    <row r="87" spans="1:12" ht="20.100000000000001" customHeight="1" x14ac:dyDescent="0.2">
      <c r="A87" s="3"/>
      <c r="B87" s="3"/>
      <c r="C87" s="3"/>
      <c r="D87" s="3"/>
      <c r="E87" s="3"/>
      <c r="F87" s="3"/>
      <c r="G87" s="3"/>
      <c r="H87" s="3"/>
      <c r="I87" s="3"/>
      <c r="J87" s="3"/>
      <c r="K87" s="3"/>
      <c r="L87" s="3"/>
    </row>
    <row r="88" spans="1:12" ht="20.100000000000001" customHeight="1" x14ac:dyDescent="0.2">
      <c r="A88" s="3"/>
      <c r="B88" s="3"/>
      <c r="C88" s="3"/>
      <c r="D88" s="3"/>
      <c r="E88" s="3"/>
      <c r="F88" s="3"/>
      <c r="G88" s="3"/>
      <c r="H88" s="3"/>
      <c r="I88" s="3"/>
      <c r="J88" s="3"/>
      <c r="K88" s="3"/>
      <c r="L88" s="3"/>
    </row>
    <row r="89" spans="1:12" ht="20.100000000000001" customHeight="1" x14ac:dyDescent="0.2">
      <c r="A89" s="3"/>
      <c r="B89" s="3"/>
      <c r="C89" s="3"/>
      <c r="D89" s="3"/>
      <c r="E89" s="3"/>
      <c r="F89" s="3"/>
      <c r="G89" s="3"/>
      <c r="H89" s="3"/>
      <c r="I89" s="3"/>
      <c r="J89" s="3"/>
      <c r="K89" s="3"/>
      <c r="L89" s="3"/>
    </row>
    <row r="90" spans="1:12" ht="20.100000000000001" customHeight="1" x14ac:dyDescent="0.2">
      <c r="A90" s="3"/>
      <c r="B90" s="3"/>
      <c r="C90" s="3"/>
      <c r="D90" s="3"/>
      <c r="E90" s="3"/>
      <c r="F90" s="3"/>
      <c r="G90" s="3"/>
      <c r="H90" s="3"/>
      <c r="I90" s="3"/>
      <c r="J90" s="3"/>
      <c r="K90" s="3"/>
      <c r="L90" s="3"/>
    </row>
    <row r="91" spans="1:12" ht="20.100000000000001" customHeight="1" x14ac:dyDescent="0.2">
      <c r="A91" s="3"/>
      <c r="B91" s="3"/>
      <c r="C91" s="3"/>
      <c r="D91" s="3"/>
      <c r="E91" s="3"/>
      <c r="F91" s="3"/>
      <c r="G91" s="3"/>
      <c r="H91" s="3"/>
      <c r="I91" s="3"/>
      <c r="J91" s="3"/>
      <c r="K91" s="3"/>
      <c r="L91" s="3"/>
    </row>
    <row r="92" spans="1:12" ht="20.100000000000001" customHeight="1" x14ac:dyDescent="0.2">
      <c r="A92" s="3"/>
      <c r="B92" s="3"/>
      <c r="C92" s="3"/>
      <c r="D92" s="3"/>
      <c r="E92" s="3"/>
      <c r="F92" s="3"/>
      <c r="G92" s="3"/>
      <c r="H92" s="3"/>
      <c r="I92" s="3"/>
      <c r="J92" s="3"/>
      <c r="K92" s="3"/>
      <c r="L92" s="3"/>
    </row>
    <row r="93" spans="1:12" ht="20.100000000000001" customHeight="1" x14ac:dyDescent="0.2">
      <c r="A93" s="3"/>
      <c r="B93" s="3"/>
      <c r="C93" s="3"/>
      <c r="D93" s="3"/>
      <c r="E93" s="3"/>
      <c r="F93" s="3"/>
      <c r="G93" s="3"/>
      <c r="H93" s="3"/>
      <c r="I93" s="3"/>
      <c r="J93" s="3"/>
      <c r="K93" s="3"/>
      <c r="L93" s="3"/>
    </row>
    <row r="94" spans="1:12" ht="20.100000000000001" customHeight="1" x14ac:dyDescent="0.2">
      <c r="A94" s="3"/>
      <c r="B94" s="3"/>
      <c r="C94" s="3"/>
      <c r="D94" s="3"/>
      <c r="E94" s="3"/>
      <c r="F94" s="3"/>
      <c r="G94" s="3"/>
      <c r="H94" s="3"/>
      <c r="I94" s="3"/>
      <c r="J94" s="3"/>
      <c r="K94" s="3"/>
      <c r="L94" s="3"/>
    </row>
    <row r="95" spans="1:12" ht="20.100000000000001" customHeight="1" x14ac:dyDescent="0.2">
      <c r="A95" s="3"/>
      <c r="B95" s="3"/>
      <c r="C95" s="3"/>
      <c r="D95" s="3"/>
      <c r="E95" s="3"/>
      <c r="F95" s="3"/>
      <c r="G95" s="3"/>
      <c r="H95" s="3"/>
      <c r="I95" s="3"/>
      <c r="J95" s="3"/>
      <c r="K95" s="3"/>
      <c r="L95" s="3"/>
    </row>
    <row r="96" spans="1:12" ht="20.100000000000001" customHeight="1" x14ac:dyDescent="0.2">
      <c r="A96" s="3"/>
      <c r="B96" s="3"/>
      <c r="C96" s="3"/>
      <c r="D96" s="3"/>
      <c r="E96" s="3"/>
      <c r="F96" s="3"/>
      <c r="G96" s="3"/>
      <c r="H96" s="3"/>
      <c r="I96" s="3"/>
      <c r="J96" s="3"/>
      <c r="K96" s="3"/>
      <c r="L96" s="3"/>
    </row>
    <row r="97" spans="1:12" ht="20.100000000000001" customHeight="1" x14ac:dyDescent="0.2">
      <c r="A97" s="3"/>
      <c r="B97" s="3"/>
      <c r="C97" s="3"/>
      <c r="D97" s="3"/>
      <c r="E97" s="3"/>
      <c r="F97" s="3"/>
      <c r="G97" s="3"/>
      <c r="H97" s="3"/>
      <c r="I97" s="3"/>
      <c r="J97" s="3"/>
      <c r="K97" s="3"/>
      <c r="L97" s="3"/>
    </row>
    <row r="98" spans="1:12" ht="20.100000000000001" customHeight="1" x14ac:dyDescent="0.2">
      <c r="A98" s="3"/>
      <c r="B98" s="3"/>
      <c r="C98" s="3"/>
      <c r="D98" s="3"/>
      <c r="E98" s="3"/>
      <c r="F98" s="3"/>
      <c r="G98" s="3"/>
      <c r="H98" s="3"/>
      <c r="I98" s="3"/>
      <c r="J98" s="3"/>
      <c r="K98" s="3"/>
      <c r="L98" s="3"/>
    </row>
    <row r="99" spans="1:12" ht="20.100000000000001" customHeight="1" x14ac:dyDescent="0.2">
      <c r="A99" s="3"/>
      <c r="B99" s="3"/>
      <c r="C99" s="3"/>
      <c r="D99" s="3"/>
      <c r="E99" s="3"/>
      <c r="F99" s="3"/>
      <c r="G99" s="3"/>
      <c r="H99" s="3"/>
      <c r="I99" s="3"/>
      <c r="J99" s="3"/>
      <c r="K99" s="3"/>
      <c r="L99" s="3"/>
    </row>
    <row r="100" spans="1:12" ht="20.100000000000001" customHeight="1" x14ac:dyDescent="0.2">
      <c r="A100" s="3"/>
      <c r="B100" s="3"/>
      <c r="C100" s="3"/>
      <c r="D100" s="3"/>
      <c r="E100" s="3"/>
      <c r="F100" s="3"/>
      <c r="G100" s="3"/>
      <c r="H100" s="3"/>
      <c r="I100" s="3"/>
      <c r="J100" s="3"/>
      <c r="K100" s="3"/>
      <c r="L100" s="3"/>
    </row>
    <row r="101" spans="1:12" ht="20.100000000000001" customHeight="1" x14ac:dyDescent="0.2">
      <c r="A101" s="3"/>
      <c r="B101" s="3"/>
      <c r="C101" s="3"/>
      <c r="D101" s="3"/>
      <c r="E101" s="3"/>
      <c r="F101" s="3"/>
      <c r="G101" s="3"/>
      <c r="H101" s="3"/>
      <c r="I101" s="3"/>
      <c r="J101" s="3"/>
      <c r="K101" s="3"/>
      <c r="L101" s="3"/>
    </row>
    <row r="102" spans="1:12" ht="20.100000000000001" customHeight="1" x14ac:dyDescent="0.2">
      <c r="A102" s="3"/>
      <c r="B102" s="3"/>
      <c r="C102" s="3"/>
      <c r="D102" s="3"/>
      <c r="E102" s="3"/>
      <c r="F102" s="3"/>
      <c r="G102" s="3"/>
      <c r="H102" s="3"/>
      <c r="I102" s="3"/>
      <c r="J102" s="3"/>
      <c r="K102" s="3"/>
      <c r="L102" s="3"/>
    </row>
    <row r="103" spans="1:12" ht="20.100000000000001" customHeight="1" x14ac:dyDescent="0.2">
      <c r="A103" s="3"/>
      <c r="B103" s="3"/>
      <c r="C103" s="3"/>
      <c r="D103" s="3"/>
      <c r="E103" s="3"/>
      <c r="F103" s="3"/>
      <c r="G103" s="3"/>
      <c r="H103" s="3"/>
      <c r="I103" s="3"/>
      <c r="J103" s="3"/>
      <c r="K103" s="3"/>
      <c r="L103" s="3"/>
    </row>
    <row r="104" spans="1:12" ht="20.100000000000001" customHeight="1" x14ac:dyDescent="0.2">
      <c r="A104" s="3"/>
      <c r="B104" s="3"/>
      <c r="C104" s="3"/>
      <c r="D104" s="3"/>
      <c r="E104" s="3"/>
      <c r="F104" s="3"/>
      <c r="G104" s="3"/>
      <c r="H104" s="3"/>
      <c r="I104" s="3"/>
      <c r="J104" s="3"/>
      <c r="K104" s="3"/>
      <c r="L104" s="3"/>
    </row>
    <row r="105" spans="1:12" ht="20.100000000000001" customHeight="1" x14ac:dyDescent="0.2">
      <c r="A105" s="3"/>
      <c r="B105" s="3"/>
      <c r="C105" s="3"/>
      <c r="D105" s="3"/>
      <c r="E105" s="3"/>
      <c r="F105" s="3"/>
      <c r="G105" s="3"/>
      <c r="H105" s="3"/>
      <c r="I105" s="3"/>
      <c r="J105" s="3"/>
      <c r="K105" s="3"/>
      <c r="L105" s="3"/>
    </row>
    <row r="106" spans="1:12" ht="20.100000000000001" customHeight="1" x14ac:dyDescent="0.2">
      <c r="A106" s="3"/>
      <c r="B106" s="3"/>
      <c r="C106" s="3"/>
      <c r="D106" s="3"/>
      <c r="E106" s="3"/>
      <c r="F106" s="3"/>
      <c r="G106" s="3"/>
      <c r="H106" s="3"/>
      <c r="I106" s="3"/>
      <c r="J106" s="3"/>
      <c r="K106" s="3"/>
      <c r="L106" s="3"/>
    </row>
    <row r="107" spans="1:12" ht="20.100000000000001" customHeight="1" x14ac:dyDescent="0.2">
      <c r="A107" s="3"/>
      <c r="B107" s="3"/>
      <c r="C107" s="3"/>
      <c r="D107" s="3"/>
      <c r="E107" s="3"/>
      <c r="F107" s="3"/>
      <c r="G107" s="3"/>
      <c r="H107" s="3"/>
      <c r="I107" s="3"/>
      <c r="J107" s="3"/>
      <c r="K107" s="3"/>
      <c r="L107" s="3"/>
    </row>
    <row r="108" spans="1:12" ht="20.100000000000001" customHeight="1" x14ac:dyDescent="0.2">
      <c r="A108" s="3"/>
      <c r="B108" s="3"/>
      <c r="C108" s="3"/>
      <c r="D108" s="3"/>
      <c r="E108" s="3"/>
      <c r="F108" s="3"/>
      <c r="G108" s="3"/>
      <c r="H108" s="3"/>
      <c r="I108" s="3"/>
      <c r="J108" s="3"/>
      <c r="K108" s="3"/>
      <c r="L108" s="3"/>
    </row>
    <row r="109" spans="1:12" ht="20.100000000000001" customHeight="1" x14ac:dyDescent="0.2">
      <c r="A109" s="3"/>
      <c r="B109" s="3"/>
      <c r="C109" s="3"/>
      <c r="D109" s="3"/>
      <c r="E109" s="3"/>
      <c r="F109" s="3"/>
      <c r="G109" s="3"/>
      <c r="H109" s="3"/>
      <c r="I109" s="3"/>
      <c r="J109" s="3"/>
      <c r="K109" s="3"/>
      <c r="L109" s="3"/>
    </row>
    <row r="110" spans="1:12" ht="20.100000000000001" customHeight="1" x14ac:dyDescent="0.2">
      <c r="A110" s="3"/>
      <c r="B110" s="3"/>
      <c r="C110" s="3"/>
      <c r="D110" s="3"/>
      <c r="E110" s="3"/>
      <c r="F110" s="3"/>
      <c r="G110" s="3"/>
      <c r="H110" s="3"/>
      <c r="I110" s="3"/>
      <c r="J110" s="3"/>
      <c r="K110" s="3"/>
      <c r="L110" s="3"/>
    </row>
    <row r="111" spans="1:12" ht="20.100000000000001" customHeight="1" x14ac:dyDescent="0.2">
      <c r="A111" s="3"/>
      <c r="B111" s="3"/>
      <c r="C111" s="3"/>
      <c r="D111" s="3"/>
      <c r="E111" s="3"/>
      <c r="F111" s="3"/>
      <c r="G111" s="3"/>
      <c r="H111" s="3"/>
      <c r="I111" s="3"/>
      <c r="J111" s="3"/>
      <c r="K111" s="3"/>
      <c r="L111" s="3"/>
    </row>
    <row r="112" spans="1:12" ht="20.100000000000001" customHeight="1" x14ac:dyDescent="0.2">
      <c r="A112" s="3"/>
      <c r="B112" s="3"/>
      <c r="C112" s="3"/>
      <c r="D112" s="3"/>
      <c r="E112" s="3"/>
      <c r="F112" s="3"/>
      <c r="G112" s="3"/>
      <c r="H112" s="3"/>
      <c r="I112" s="3"/>
      <c r="J112" s="3"/>
      <c r="K112" s="3"/>
      <c r="L112" s="3"/>
    </row>
    <row r="113" spans="1:12" ht="20.100000000000001" customHeight="1" x14ac:dyDescent="0.2">
      <c r="A113" s="3"/>
      <c r="B113" s="3"/>
      <c r="C113" s="3"/>
      <c r="D113" s="3"/>
      <c r="E113" s="3"/>
      <c r="F113" s="3"/>
      <c r="G113" s="3"/>
      <c r="H113" s="3"/>
      <c r="I113" s="3"/>
      <c r="J113" s="3"/>
      <c r="K113" s="3"/>
      <c r="L113" s="3"/>
    </row>
    <row r="114" spans="1:12" ht="20.100000000000001" customHeight="1" x14ac:dyDescent="0.2">
      <c r="A114" s="3"/>
      <c r="B114" s="3"/>
      <c r="C114" s="3"/>
      <c r="D114" s="3"/>
      <c r="E114" s="3"/>
      <c r="F114" s="3"/>
      <c r="G114" s="3"/>
      <c r="H114" s="3"/>
      <c r="I114" s="3"/>
      <c r="J114" s="3"/>
      <c r="K114" s="3"/>
      <c r="L114" s="3"/>
    </row>
    <row r="115" spans="1:12" ht="20.100000000000001" customHeight="1" x14ac:dyDescent="0.2">
      <c r="A115" s="3"/>
      <c r="B115" s="3"/>
      <c r="C115" s="3"/>
      <c r="D115" s="3"/>
      <c r="E115" s="3"/>
      <c r="F115" s="3"/>
      <c r="G115" s="3"/>
      <c r="H115" s="3"/>
      <c r="I115" s="3"/>
      <c r="J115" s="3"/>
      <c r="K115" s="3"/>
      <c r="L115" s="3"/>
    </row>
    <row r="116" spans="1:12" ht="20.100000000000001" customHeight="1" x14ac:dyDescent="0.2">
      <c r="A116" s="3"/>
      <c r="B116" s="3"/>
      <c r="C116" s="3"/>
      <c r="D116" s="3"/>
      <c r="E116" s="3"/>
      <c r="F116" s="3"/>
      <c r="G116" s="3"/>
      <c r="H116" s="3"/>
      <c r="I116" s="3"/>
      <c r="J116" s="3"/>
      <c r="K116" s="3"/>
      <c r="L116" s="3"/>
    </row>
    <row r="117" spans="1:12" ht="20.100000000000001" customHeight="1" x14ac:dyDescent="0.2">
      <c r="A117" s="3"/>
      <c r="B117" s="3"/>
      <c r="C117" s="3"/>
      <c r="D117" s="3"/>
      <c r="E117" s="3"/>
      <c r="F117" s="3"/>
      <c r="G117" s="3"/>
      <c r="H117" s="3"/>
      <c r="I117" s="3"/>
      <c r="J117" s="3"/>
      <c r="K117" s="3"/>
      <c r="L117" s="3"/>
    </row>
    <row r="118" spans="1:12" ht="20.100000000000001" customHeight="1" x14ac:dyDescent="0.2">
      <c r="A118" s="3"/>
      <c r="B118" s="3"/>
      <c r="C118" s="3"/>
      <c r="D118" s="3"/>
      <c r="E118" s="3"/>
      <c r="F118" s="3"/>
      <c r="G118" s="3"/>
      <c r="H118" s="3"/>
      <c r="I118" s="3"/>
      <c r="J118" s="3"/>
      <c r="K118" s="3"/>
      <c r="L118" s="3"/>
    </row>
    <row r="119" spans="1:12" ht="20.100000000000001" customHeight="1" x14ac:dyDescent="0.2">
      <c r="A119" s="3"/>
      <c r="B119" s="3"/>
      <c r="C119" s="3"/>
      <c r="D119" s="3"/>
      <c r="E119" s="3"/>
      <c r="F119" s="3"/>
      <c r="G119" s="3"/>
      <c r="H119" s="3"/>
      <c r="I119" s="3"/>
      <c r="J119" s="3"/>
      <c r="K119" s="3"/>
      <c r="L119" s="3"/>
    </row>
    <row r="120" spans="1:12" ht="20.100000000000001" customHeight="1" x14ac:dyDescent="0.2">
      <c r="A120" s="3"/>
      <c r="B120" s="3"/>
      <c r="C120" s="3"/>
      <c r="D120" s="3"/>
      <c r="E120" s="3"/>
      <c r="F120" s="3"/>
      <c r="G120" s="3"/>
      <c r="H120" s="3"/>
      <c r="I120" s="3"/>
      <c r="J120" s="3"/>
      <c r="K120" s="3"/>
      <c r="L120" s="3"/>
    </row>
    <row r="121" spans="1:12" ht="20.100000000000001" customHeight="1" x14ac:dyDescent="0.2">
      <c r="A121" s="3"/>
      <c r="B121" s="3"/>
      <c r="C121" s="3"/>
      <c r="D121" s="3"/>
      <c r="E121" s="3"/>
      <c r="F121" s="3"/>
      <c r="G121" s="3"/>
      <c r="H121" s="3"/>
      <c r="I121" s="3"/>
      <c r="J121" s="3"/>
      <c r="K121" s="3"/>
      <c r="L121" s="3"/>
    </row>
    <row r="122" spans="1:12" ht="20.100000000000001" customHeight="1" x14ac:dyDescent="0.2">
      <c r="A122" s="3"/>
      <c r="B122" s="3"/>
      <c r="C122" s="3"/>
      <c r="D122" s="3"/>
      <c r="E122" s="3"/>
      <c r="F122" s="3"/>
      <c r="G122" s="3"/>
      <c r="H122" s="3"/>
      <c r="I122" s="3"/>
      <c r="J122" s="3"/>
      <c r="K122" s="3"/>
      <c r="L122" s="3"/>
    </row>
    <row r="123" spans="1:12" ht="20.100000000000001" customHeight="1" x14ac:dyDescent="0.2">
      <c r="A123" s="3"/>
      <c r="B123" s="3"/>
      <c r="C123" s="3"/>
      <c r="D123" s="3"/>
      <c r="E123" s="3"/>
      <c r="F123" s="3"/>
      <c r="G123" s="3"/>
      <c r="H123" s="3"/>
      <c r="I123" s="3"/>
      <c r="J123" s="3"/>
      <c r="K123" s="3"/>
      <c r="L123" s="3"/>
    </row>
    <row r="124" spans="1:12" ht="20.100000000000001" customHeight="1" x14ac:dyDescent="0.2">
      <c r="A124" s="3"/>
      <c r="B124" s="3"/>
      <c r="C124" s="3"/>
      <c r="D124" s="3"/>
      <c r="E124" s="3"/>
      <c r="F124" s="3"/>
      <c r="G124" s="3"/>
      <c r="H124" s="3"/>
      <c r="I124" s="3"/>
      <c r="J124" s="3"/>
      <c r="K124" s="3"/>
      <c r="L124" s="3"/>
    </row>
    <row r="125" spans="1:12" ht="20.100000000000001" customHeight="1" x14ac:dyDescent="0.2">
      <c r="A125" s="3"/>
      <c r="B125" s="3"/>
      <c r="C125" s="3"/>
      <c r="D125" s="3"/>
      <c r="E125" s="3"/>
      <c r="F125" s="3"/>
      <c r="G125" s="3"/>
      <c r="H125" s="3"/>
      <c r="I125" s="3"/>
      <c r="J125" s="3"/>
      <c r="K125" s="3"/>
      <c r="L125" s="3"/>
    </row>
    <row r="126" spans="1:12" ht="20.100000000000001" customHeight="1" x14ac:dyDescent="0.2">
      <c r="A126" s="3"/>
      <c r="B126" s="3"/>
      <c r="C126" s="3"/>
      <c r="D126" s="3"/>
      <c r="E126" s="3"/>
      <c r="F126" s="3"/>
      <c r="G126" s="3"/>
      <c r="H126" s="3"/>
      <c r="I126" s="3"/>
      <c r="J126" s="3"/>
      <c r="K126" s="3"/>
      <c r="L126" s="3"/>
    </row>
    <row r="127" spans="1:12" ht="20.100000000000001" customHeight="1" x14ac:dyDescent="0.2">
      <c r="A127" s="3"/>
      <c r="B127" s="3"/>
      <c r="C127" s="3"/>
      <c r="D127" s="3"/>
      <c r="E127" s="3"/>
      <c r="F127" s="3"/>
      <c r="G127" s="3"/>
      <c r="H127" s="3"/>
      <c r="I127" s="3"/>
      <c r="J127" s="3"/>
      <c r="K127" s="3"/>
      <c r="L127" s="3"/>
    </row>
    <row r="128" spans="1:12" ht="20.100000000000001" customHeight="1" x14ac:dyDescent="0.2">
      <c r="A128" s="3"/>
      <c r="B128" s="3"/>
      <c r="C128" s="3"/>
      <c r="D128" s="3"/>
      <c r="E128" s="3"/>
      <c r="F128" s="3"/>
      <c r="G128" s="3"/>
      <c r="H128" s="3"/>
      <c r="I128" s="3"/>
      <c r="J128" s="3"/>
      <c r="K128" s="3"/>
      <c r="L128" s="3"/>
    </row>
    <row r="129" spans="1:12" x14ac:dyDescent="0.2">
      <c r="A129" s="3"/>
      <c r="B129" s="3"/>
      <c r="C129" s="3"/>
      <c r="D129" s="3"/>
      <c r="E129" s="3"/>
      <c r="F129" s="3"/>
      <c r="G129" s="3"/>
      <c r="H129" s="3"/>
      <c r="I129" s="3"/>
      <c r="J129" s="3"/>
      <c r="K129" s="3"/>
      <c r="L129" s="3"/>
    </row>
    <row r="130" spans="1:12" x14ac:dyDescent="0.2">
      <c r="A130" s="3"/>
      <c r="B130" s="3"/>
      <c r="C130" s="3"/>
      <c r="D130" s="3"/>
      <c r="E130" s="3"/>
      <c r="F130" s="3"/>
      <c r="G130" s="3"/>
      <c r="H130" s="3"/>
      <c r="I130" s="3"/>
      <c r="J130" s="3"/>
      <c r="K130" s="3"/>
      <c r="L130" s="3"/>
    </row>
    <row r="131" spans="1:12" x14ac:dyDescent="0.2">
      <c r="A131" s="3"/>
      <c r="B131" s="3"/>
      <c r="C131" s="3"/>
      <c r="D131" s="3"/>
      <c r="E131" s="3"/>
      <c r="F131" s="3"/>
      <c r="G131" s="3"/>
      <c r="H131" s="3"/>
      <c r="I131" s="3"/>
      <c r="J131" s="3"/>
      <c r="K131" s="3"/>
      <c r="L131" s="3"/>
    </row>
    <row r="132" spans="1:12" x14ac:dyDescent="0.2">
      <c r="A132" s="3"/>
      <c r="B132" s="3"/>
      <c r="C132" s="3"/>
      <c r="D132" s="3"/>
      <c r="E132" s="3"/>
      <c r="F132" s="3"/>
      <c r="G132" s="3"/>
      <c r="H132" s="3"/>
      <c r="I132" s="3"/>
      <c r="J132" s="3"/>
      <c r="K132" s="3"/>
      <c r="L132" s="3"/>
    </row>
    <row r="133" spans="1:12" x14ac:dyDescent="0.2">
      <c r="A133" s="3"/>
      <c r="B133" s="3"/>
      <c r="C133" s="3"/>
      <c r="D133" s="3"/>
      <c r="E133" s="3"/>
      <c r="F133" s="3"/>
      <c r="G133" s="3"/>
      <c r="H133" s="3"/>
      <c r="I133" s="3"/>
      <c r="J133" s="3"/>
      <c r="K133" s="3"/>
      <c r="L133" s="3"/>
    </row>
    <row r="134" spans="1:12" x14ac:dyDescent="0.2">
      <c r="A134" s="3"/>
      <c r="B134" s="3"/>
      <c r="C134" s="3"/>
      <c r="D134" s="3"/>
      <c r="E134" s="3"/>
      <c r="F134" s="3"/>
      <c r="G134" s="3"/>
      <c r="H134" s="3"/>
      <c r="I134" s="3"/>
      <c r="J134" s="3"/>
      <c r="K134" s="3"/>
      <c r="L134" s="3"/>
    </row>
    <row r="135" spans="1:12" x14ac:dyDescent="0.2">
      <c r="A135" s="3"/>
      <c r="B135" s="3"/>
      <c r="C135" s="3"/>
      <c r="D135" s="3"/>
      <c r="E135" s="3"/>
      <c r="F135" s="3"/>
      <c r="G135" s="3"/>
      <c r="H135" s="3"/>
      <c r="I135" s="3"/>
      <c r="J135" s="3"/>
      <c r="K135" s="3"/>
      <c r="L135" s="3"/>
    </row>
    <row r="136" spans="1:12" x14ac:dyDescent="0.2">
      <c r="A136" s="3"/>
      <c r="B136" s="3"/>
      <c r="C136" s="3"/>
      <c r="D136" s="3"/>
      <c r="E136" s="3"/>
      <c r="F136" s="3"/>
      <c r="G136" s="3"/>
      <c r="H136" s="3"/>
      <c r="I136" s="3"/>
      <c r="J136" s="3"/>
      <c r="K136" s="3"/>
      <c r="L136" s="3"/>
    </row>
    <row r="137" spans="1:12" x14ac:dyDescent="0.2">
      <c r="A137" s="3"/>
      <c r="B137" s="3"/>
      <c r="C137" s="3"/>
      <c r="D137" s="3"/>
      <c r="E137" s="3"/>
      <c r="F137" s="3"/>
      <c r="G137" s="3"/>
      <c r="H137" s="3"/>
      <c r="I137" s="3"/>
      <c r="J137" s="3"/>
      <c r="K137" s="3"/>
      <c r="L137" s="3"/>
    </row>
    <row r="138" spans="1:12" x14ac:dyDescent="0.2">
      <c r="A138" s="3"/>
      <c r="B138" s="3"/>
      <c r="C138" s="3"/>
      <c r="D138" s="3"/>
      <c r="E138" s="3"/>
      <c r="F138" s="3"/>
      <c r="G138" s="3"/>
      <c r="H138" s="3"/>
      <c r="I138" s="3"/>
      <c r="J138" s="3"/>
      <c r="K138" s="3"/>
      <c r="L138" s="3"/>
    </row>
    <row r="139" spans="1:12" x14ac:dyDescent="0.2">
      <c r="A139" s="3"/>
      <c r="B139" s="3"/>
      <c r="C139" s="3"/>
      <c r="D139" s="3"/>
      <c r="E139" s="3"/>
      <c r="F139" s="3"/>
      <c r="G139" s="3"/>
      <c r="H139" s="3"/>
      <c r="I139" s="3"/>
      <c r="J139" s="3"/>
      <c r="K139" s="3"/>
      <c r="L139" s="3"/>
    </row>
    <row r="140" spans="1:12" x14ac:dyDescent="0.2">
      <c r="A140" s="3"/>
      <c r="B140" s="3"/>
      <c r="C140" s="3"/>
      <c r="D140" s="3"/>
      <c r="E140" s="3"/>
      <c r="F140" s="3"/>
      <c r="G140" s="3"/>
      <c r="H140" s="3"/>
      <c r="I140" s="3"/>
      <c r="J140" s="3"/>
      <c r="K140" s="3"/>
      <c r="L140" s="3"/>
    </row>
    <row r="141" spans="1:12" x14ac:dyDescent="0.2">
      <c r="A141" s="3"/>
      <c r="B141" s="3"/>
      <c r="C141" s="3"/>
      <c r="D141" s="3"/>
      <c r="E141" s="3"/>
      <c r="F141" s="3"/>
      <c r="G141" s="3"/>
      <c r="H141" s="3"/>
      <c r="I141" s="3"/>
      <c r="J141" s="3"/>
      <c r="K141" s="3"/>
      <c r="L141" s="3"/>
    </row>
    <row r="142" spans="1:12" x14ac:dyDescent="0.2">
      <c r="A142" s="3"/>
      <c r="B142" s="3"/>
      <c r="C142" s="3"/>
      <c r="D142" s="3"/>
      <c r="E142" s="3"/>
      <c r="F142" s="3"/>
      <c r="G142" s="3"/>
      <c r="H142" s="3"/>
      <c r="I142" s="3"/>
      <c r="J142" s="3"/>
      <c r="K142" s="3"/>
      <c r="L142" s="3"/>
    </row>
    <row r="143" spans="1:12" x14ac:dyDescent="0.2">
      <c r="A143" s="3"/>
      <c r="B143" s="3"/>
      <c r="C143" s="3"/>
      <c r="D143" s="3"/>
      <c r="E143" s="3"/>
      <c r="F143" s="3"/>
      <c r="G143" s="3"/>
      <c r="H143" s="3"/>
      <c r="I143" s="3"/>
      <c r="J143" s="3"/>
      <c r="K143" s="3"/>
      <c r="L143" s="3"/>
    </row>
    <row r="144" spans="1:12" x14ac:dyDescent="0.2">
      <c r="A144" s="3"/>
      <c r="B144" s="3"/>
      <c r="C144" s="3"/>
      <c r="D144" s="3"/>
      <c r="E144" s="3"/>
      <c r="F144" s="3"/>
      <c r="G144" s="3"/>
      <c r="H144" s="3"/>
      <c r="I144" s="3"/>
      <c r="J144" s="3"/>
      <c r="K144" s="3"/>
      <c r="L144" s="3"/>
    </row>
    <row r="145" spans="1:12" x14ac:dyDescent="0.2">
      <c r="A145" s="3"/>
      <c r="B145" s="3"/>
      <c r="C145" s="3"/>
      <c r="D145" s="3"/>
      <c r="E145" s="3"/>
      <c r="F145" s="3"/>
      <c r="G145" s="3"/>
      <c r="H145" s="3"/>
      <c r="I145" s="3"/>
      <c r="J145" s="3"/>
      <c r="K145" s="3"/>
      <c r="L145" s="3"/>
    </row>
    <row r="146" spans="1:12" x14ac:dyDescent="0.2">
      <c r="A146" s="3"/>
      <c r="B146" s="3"/>
      <c r="C146" s="3"/>
      <c r="D146" s="3"/>
      <c r="E146" s="3"/>
      <c r="F146" s="3"/>
      <c r="G146" s="3"/>
      <c r="H146" s="3"/>
      <c r="I146" s="3"/>
      <c r="J146" s="3"/>
      <c r="K146" s="3"/>
      <c r="L146" s="3"/>
    </row>
    <row r="147" spans="1:12" x14ac:dyDescent="0.2">
      <c r="A147" s="3"/>
      <c r="B147" s="3"/>
      <c r="C147" s="3"/>
      <c r="D147" s="3"/>
      <c r="E147" s="3"/>
      <c r="F147" s="3"/>
      <c r="G147" s="3"/>
      <c r="H147" s="3"/>
      <c r="I147" s="3"/>
      <c r="J147" s="3"/>
      <c r="K147" s="3"/>
      <c r="L147" s="3"/>
    </row>
    <row r="148" spans="1:12" x14ac:dyDescent="0.2">
      <c r="A148" s="3"/>
      <c r="B148" s="3"/>
      <c r="C148" s="3"/>
      <c r="D148" s="3"/>
      <c r="E148" s="3"/>
      <c r="F148" s="3"/>
      <c r="G148" s="3"/>
      <c r="H148" s="3"/>
      <c r="I148" s="3"/>
      <c r="J148" s="3"/>
      <c r="K148" s="3"/>
      <c r="L148" s="3"/>
    </row>
    <row r="149" spans="1:12" x14ac:dyDescent="0.2">
      <c r="A149" s="3"/>
      <c r="B149" s="3"/>
      <c r="C149" s="3"/>
      <c r="D149" s="3"/>
      <c r="E149" s="3"/>
      <c r="F149" s="3"/>
      <c r="G149" s="3"/>
      <c r="H149" s="3"/>
      <c r="I149" s="3"/>
      <c r="J149" s="3"/>
      <c r="K149" s="3"/>
      <c r="L149" s="3"/>
    </row>
    <row r="150" spans="1:12" x14ac:dyDescent="0.2">
      <c r="A150" s="3"/>
      <c r="B150" s="3"/>
      <c r="C150" s="3"/>
      <c r="D150" s="3"/>
      <c r="E150" s="3"/>
      <c r="F150" s="3"/>
      <c r="G150" s="3"/>
      <c r="H150" s="3"/>
      <c r="I150" s="3"/>
      <c r="J150" s="3"/>
      <c r="K150" s="3"/>
      <c r="L150" s="3"/>
    </row>
    <row r="151" spans="1:12" x14ac:dyDescent="0.2">
      <c r="A151" s="3"/>
      <c r="B151" s="3"/>
      <c r="C151" s="3"/>
      <c r="D151" s="3"/>
      <c r="E151" s="3"/>
      <c r="F151" s="3"/>
      <c r="G151" s="3"/>
      <c r="H151" s="3"/>
      <c r="I151" s="3"/>
      <c r="J151" s="3"/>
      <c r="K151" s="3"/>
      <c r="L151" s="3"/>
    </row>
    <row r="152" spans="1:12" x14ac:dyDescent="0.2">
      <c r="A152" s="3"/>
      <c r="B152" s="3"/>
      <c r="C152" s="3"/>
      <c r="D152" s="3"/>
      <c r="E152" s="3"/>
      <c r="F152" s="3"/>
      <c r="G152" s="3"/>
      <c r="H152" s="3"/>
      <c r="I152" s="3"/>
      <c r="J152" s="3"/>
      <c r="K152" s="3"/>
      <c r="L152" s="3"/>
    </row>
    <row r="153" spans="1:12" x14ac:dyDescent="0.2">
      <c r="A153" s="3"/>
      <c r="B153" s="3"/>
      <c r="C153" s="3"/>
      <c r="D153" s="3"/>
      <c r="E153" s="3"/>
      <c r="F153" s="3"/>
      <c r="G153" s="3"/>
      <c r="H153" s="3"/>
      <c r="I153" s="3"/>
      <c r="J153" s="3"/>
      <c r="K153" s="3"/>
      <c r="L153" s="3"/>
    </row>
    <row r="154" spans="1:12" x14ac:dyDescent="0.2">
      <c r="A154" s="3"/>
      <c r="B154" s="3"/>
      <c r="C154" s="3"/>
      <c r="D154" s="3"/>
      <c r="E154" s="3"/>
      <c r="F154" s="3"/>
      <c r="G154" s="3"/>
      <c r="H154" s="3"/>
      <c r="I154" s="3"/>
      <c r="J154" s="3"/>
      <c r="K154" s="3"/>
      <c r="L154" s="3"/>
    </row>
    <row r="155" spans="1:12" x14ac:dyDescent="0.2">
      <c r="A155" s="3"/>
      <c r="B155" s="3"/>
      <c r="C155" s="3"/>
      <c r="D155" s="3"/>
      <c r="E155" s="3"/>
      <c r="F155" s="3"/>
      <c r="G155" s="3"/>
      <c r="H155" s="3"/>
      <c r="I155" s="3"/>
      <c r="J155" s="3"/>
      <c r="K155" s="3"/>
      <c r="L155" s="3"/>
    </row>
    <row r="156" spans="1:12" x14ac:dyDescent="0.2">
      <c r="A156" s="3"/>
      <c r="B156" s="3"/>
      <c r="C156" s="3"/>
      <c r="D156" s="3"/>
      <c r="E156" s="3"/>
      <c r="F156" s="3"/>
      <c r="G156" s="3"/>
      <c r="H156" s="3"/>
      <c r="I156" s="3"/>
      <c r="J156" s="3"/>
      <c r="K156" s="3"/>
      <c r="L156" s="3"/>
    </row>
    <row r="157" spans="1:12" x14ac:dyDescent="0.2">
      <c r="A157" s="3"/>
      <c r="B157" s="3"/>
      <c r="C157" s="3"/>
      <c r="D157" s="3"/>
      <c r="E157" s="3"/>
      <c r="F157" s="3"/>
      <c r="G157" s="3"/>
      <c r="H157" s="3"/>
      <c r="I157" s="3"/>
      <c r="J157" s="3"/>
      <c r="K157" s="3"/>
      <c r="L157" s="3"/>
    </row>
    <row r="158" spans="1:12" x14ac:dyDescent="0.2">
      <c r="A158" s="3"/>
      <c r="B158" s="3"/>
      <c r="C158" s="3"/>
      <c r="D158" s="3"/>
      <c r="E158" s="3"/>
      <c r="F158" s="3"/>
      <c r="G158" s="3"/>
      <c r="H158" s="3"/>
      <c r="I158" s="3"/>
      <c r="J158" s="3"/>
      <c r="K158" s="3"/>
      <c r="L158" s="3"/>
    </row>
    <row r="159" spans="1:12" x14ac:dyDescent="0.2">
      <c r="A159" s="3"/>
      <c r="B159" s="3"/>
      <c r="C159" s="3"/>
      <c r="D159" s="3"/>
      <c r="E159" s="3"/>
      <c r="F159" s="3"/>
      <c r="G159" s="3"/>
      <c r="H159" s="3"/>
      <c r="I159" s="3"/>
      <c r="J159" s="3"/>
      <c r="K159" s="3"/>
      <c r="L159" s="3"/>
    </row>
    <row r="160" spans="1:12" x14ac:dyDescent="0.2">
      <c r="A160" s="3"/>
      <c r="B160" s="3"/>
      <c r="C160" s="3"/>
      <c r="D160" s="3"/>
      <c r="E160" s="3"/>
      <c r="F160" s="3"/>
      <c r="G160" s="3"/>
      <c r="H160" s="3"/>
      <c r="I160" s="3"/>
      <c r="J160" s="3"/>
      <c r="K160" s="3"/>
      <c r="L160" s="3"/>
    </row>
    <row r="161" spans="1:12" x14ac:dyDescent="0.2">
      <c r="A161" s="3"/>
      <c r="B161" s="3"/>
      <c r="C161" s="3"/>
      <c r="D161" s="3"/>
      <c r="E161" s="3"/>
      <c r="F161" s="3"/>
      <c r="G161" s="3"/>
      <c r="H161" s="3"/>
      <c r="I161" s="3"/>
      <c r="J161" s="3"/>
      <c r="K161" s="3"/>
      <c r="L161" s="3"/>
    </row>
    <row r="162" spans="1:12" x14ac:dyDescent="0.2">
      <c r="A162" s="3"/>
      <c r="B162" s="3"/>
      <c r="C162" s="3"/>
      <c r="D162" s="3"/>
      <c r="E162" s="3"/>
      <c r="F162" s="3"/>
      <c r="G162" s="3"/>
      <c r="H162" s="3"/>
      <c r="I162" s="3"/>
      <c r="J162" s="3"/>
      <c r="K162" s="3"/>
      <c r="L162" s="3"/>
    </row>
    <row r="163" spans="1:12" x14ac:dyDescent="0.2">
      <c r="A163" s="3"/>
      <c r="B163" s="3"/>
      <c r="C163" s="3"/>
      <c r="D163" s="3"/>
      <c r="E163" s="3"/>
      <c r="F163" s="3"/>
      <c r="G163" s="3"/>
      <c r="H163" s="3"/>
      <c r="I163" s="3"/>
      <c r="J163" s="3"/>
      <c r="K163" s="3"/>
      <c r="L163" s="3"/>
    </row>
    <row r="164" spans="1:12" x14ac:dyDescent="0.2">
      <c r="A164" s="3"/>
      <c r="B164" s="3"/>
      <c r="C164" s="3"/>
      <c r="D164" s="3"/>
      <c r="E164" s="3"/>
      <c r="F164" s="3"/>
      <c r="G164" s="3"/>
      <c r="H164" s="3"/>
      <c r="I164" s="3"/>
      <c r="J164" s="3"/>
      <c r="K164" s="3"/>
      <c r="L164" s="3"/>
    </row>
    <row r="165" spans="1:12" x14ac:dyDescent="0.2">
      <c r="A165" s="3"/>
      <c r="B165" s="3"/>
      <c r="C165" s="3"/>
      <c r="D165" s="3"/>
      <c r="E165" s="3"/>
      <c r="F165" s="3"/>
      <c r="G165" s="3"/>
      <c r="H165" s="3"/>
      <c r="I165" s="3"/>
      <c r="J165" s="3"/>
      <c r="K165" s="3"/>
      <c r="L165" s="3"/>
    </row>
    <row r="166" spans="1:12" x14ac:dyDescent="0.2">
      <c r="A166" s="3"/>
      <c r="B166" s="3"/>
      <c r="C166" s="3"/>
      <c r="D166" s="3"/>
      <c r="E166" s="3"/>
      <c r="F166" s="3"/>
      <c r="G166" s="3"/>
      <c r="H166" s="3"/>
      <c r="I166" s="3"/>
      <c r="J166" s="3"/>
      <c r="K166" s="3"/>
      <c r="L166" s="3"/>
    </row>
    <row r="167" spans="1:12" x14ac:dyDescent="0.2">
      <c r="A167" s="3"/>
      <c r="B167" s="3"/>
      <c r="C167" s="3"/>
      <c r="D167" s="3"/>
      <c r="E167" s="3"/>
      <c r="F167" s="3"/>
      <c r="G167" s="3"/>
      <c r="H167" s="3"/>
      <c r="I167" s="3"/>
      <c r="J167" s="3"/>
      <c r="K167" s="3"/>
      <c r="L167" s="3"/>
    </row>
    <row r="168" spans="1:12" x14ac:dyDescent="0.2">
      <c r="A168" s="3"/>
      <c r="B168" s="3"/>
      <c r="C168" s="3"/>
      <c r="D168" s="3"/>
      <c r="E168" s="3"/>
      <c r="F168" s="3"/>
      <c r="G168" s="3"/>
      <c r="H168" s="3"/>
      <c r="I168" s="3"/>
      <c r="J168" s="3"/>
      <c r="K168" s="3"/>
      <c r="L168" s="3"/>
    </row>
    <row r="169" spans="1:12" x14ac:dyDescent="0.2">
      <c r="A169" s="3"/>
      <c r="B169" s="3"/>
      <c r="C169" s="3"/>
      <c r="D169" s="3"/>
      <c r="E169" s="3"/>
      <c r="F169" s="3"/>
      <c r="G169" s="3"/>
      <c r="H169" s="3"/>
      <c r="I169" s="3"/>
      <c r="J169" s="3"/>
      <c r="K169" s="3"/>
      <c r="L169" s="3"/>
    </row>
    <row r="170" spans="1:12" x14ac:dyDescent="0.2">
      <c r="A170" s="3"/>
      <c r="B170" s="3"/>
      <c r="C170" s="3"/>
      <c r="D170" s="3"/>
      <c r="E170" s="3"/>
      <c r="F170" s="3"/>
      <c r="G170" s="3"/>
      <c r="H170" s="3"/>
      <c r="I170" s="3"/>
      <c r="J170" s="3"/>
      <c r="K170" s="3"/>
      <c r="L170" s="3"/>
    </row>
    <row r="171" spans="1:12" x14ac:dyDescent="0.2">
      <c r="A171" s="3"/>
      <c r="B171" s="3"/>
      <c r="C171" s="3"/>
      <c r="D171" s="3"/>
      <c r="E171" s="3"/>
      <c r="F171" s="3"/>
      <c r="G171" s="3"/>
      <c r="H171" s="3"/>
      <c r="I171" s="3"/>
      <c r="J171" s="3"/>
      <c r="K171" s="3"/>
      <c r="L171" s="3"/>
    </row>
    <row r="172" spans="1:12" x14ac:dyDescent="0.2">
      <c r="A172" s="3"/>
      <c r="B172" s="3"/>
      <c r="C172" s="3"/>
      <c r="D172" s="3"/>
      <c r="E172" s="3"/>
      <c r="F172" s="3"/>
      <c r="G172" s="3"/>
      <c r="H172" s="3"/>
      <c r="I172" s="3"/>
      <c r="J172" s="3"/>
      <c r="K172" s="3"/>
      <c r="L172" s="3"/>
    </row>
    <row r="173" spans="1:12" x14ac:dyDescent="0.2">
      <c r="A173" s="3"/>
      <c r="B173" s="3"/>
      <c r="C173" s="3"/>
      <c r="D173" s="3"/>
      <c r="E173" s="3"/>
      <c r="F173" s="3"/>
      <c r="G173" s="3"/>
      <c r="H173" s="3"/>
      <c r="I173" s="3"/>
      <c r="J173" s="3"/>
      <c r="K173" s="3"/>
      <c r="L173" s="3"/>
    </row>
    <row r="174" spans="1:12" x14ac:dyDescent="0.2">
      <c r="A174" s="3"/>
      <c r="B174" s="3"/>
      <c r="C174" s="3"/>
      <c r="D174" s="3"/>
      <c r="E174" s="3"/>
      <c r="F174" s="3"/>
      <c r="G174" s="3"/>
      <c r="H174" s="3"/>
      <c r="I174" s="3"/>
      <c r="J174" s="3"/>
      <c r="K174" s="3"/>
      <c r="L174" s="3"/>
    </row>
    <row r="175" spans="1:12" x14ac:dyDescent="0.2">
      <c r="A175" s="3"/>
      <c r="B175" s="3"/>
      <c r="C175" s="3"/>
      <c r="D175" s="3"/>
      <c r="E175" s="3"/>
      <c r="F175" s="3"/>
      <c r="G175" s="3"/>
      <c r="H175" s="3"/>
      <c r="I175" s="3"/>
      <c r="J175" s="3"/>
      <c r="K175" s="3"/>
      <c r="L175" s="3"/>
    </row>
    <row r="176" spans="1:12" x14ac:dyDescent="0.2">
      <c r="A176" s="3"/>
      <c r="B176" s="3"/>
      <c r="C176" s="3"/>
      <c r="D176" s="3"/>
      <c r="E176" s="3"/>
      <c r="F176" s="3"/>
      <c r="G176" s="3"/>
      <c r="H176" s="3"/>
      <c r="I176" s="3"/>
      <c r="J176" s="3"/>
      <c r="K176" s="3"/>
      <c r="L176" s="3"/>
    </row>
    <row r="177" spans="1:12" x14ac:dyDescent="0.2">
      <c r="A177" s="3"/>
      <c r="B177" s="3"/>
      <c r="C177" s="3"/>
      <c r="D177" s="3"/>
      <c r="E177" s="3"/>
      <c r="F177" s="3"/>
      <c r="G177" s="3"/>
      <c r="H177" s="3"/>
      <c r="I177" s="3"/>
      <c r="J177" s="3"/>
      <c r="K177" s="3"/>
      <c r="L177" s="3"/>
    </row>
    <row r="178" spans="1:12" x14ac:dyDescent="0.2">
      <c r="A178" s="3"/>
      <c r="B178" s="3"/>
      <c r="C178" s="3"/>
      <c r="D178" s="3"/>
      <c r="E178" s="3"/>
      <c r="F178" s="3"/>
      <c r="G178" s="3"/>
      <c r="H178" s="3"/>
      <c r="I178" s="3"/>
      <c r="J178" s="3"/>
      <c r="K178" s="3"/>
      <c r="L178" s="3"/>
    </row>
    <row r="179" spans="1:12" x14ac:dyDescent="0.2">
      <c r="A179" s="3"/>
      <c r="B179" s="3"/>
      <c r="C179" s="3"/>
      <c r="D179" s="3"/>
      <c r="E179" s="3"/>
      <c r="F179" s="3"/>
      <c r="G179" s="3"/>
      <c r="H179" s="3"/>
      <c r="I179" s="3"/>
      <c r="J179" s="3"/>
      <c r="K179" s="3"/>
      <c r="L179" s="3"/>
    </row>
    <row r="180" spans="1:12" x14ac:dyDescent="0.2">
      <c r="A180" s="3"/>
      <c r="B180" s="3"/>
      <c r="C180" s="3"/>
      <c r="D180" s="3"/>
      <c r="E180" s="3"/>
      <c r="F180" s="3"/>
      <c r="G180" s="3"/>
      <c r="H180" s="3"/>
      <c r="I180" s="3"/>
      <c r="J180" s="3"/>
      <c r="K180" s="3"/>
      <c r="L180" s="3"/>
    </row>
    <row r="181" spans="1:12" x14ac:dyDescent="0.2">
      <c r="A181" s="3"/>
      <c r="B181" s="3"/>
      <c r="C181" s="3"/>
      <c r="D181" s="3"/>
      <c r="E181" s="3"/>
      <c r="F181" s="3"/>
      <c r="G181" s="3"/>
      <c r="H181" s="3"/>
      <c r="I181" s="3"/>
      <c r="J181" s="3"/>
      <c r="K181" s="3"/>
      <c r="L181" s="3"/>
    </row>
    <row r="182" spans="1:12" x14ac:dyDescent="0.2">
      <c r="A182" s="3"/>
      <c r="B182" s="3"/>
      <c r="C182" s="3"/>
      <c r="D182" s="3"/>
      <c r="E182" s="3"/>
      <c r="F182" s="3"/>
      <c r="G182" s="3"/>
      <c r="H182" s="3"/>
      <c r="I182" s="3"/>
      <c r="J182" s="3"/>
      <c r="K182" s="3"/>
      <c r="L182" s="3"/>
    </row>
    <row r="183" spans="1:12" x14ac:dyDescent="0.2">
      <c r="A183" s="3"/>
      <c r="B183" s="3"/>
      <c r="C183" s="3"/>
      <c r="D183" s="3"/>
      <c r="E183" s="3"/>
      <c r="F183" s="3"/>
      <c r="G183" s="3"/>
      <c r="H183" s="3"/>
      <c r="I183" s="3"/>
      <c r="J183" s="3"/>
      <c r="K183" s="3"/>
      <c r="L183" s="3"/>
    </row>
    <row r="184" spans="1:12" x14ac:dyDescent="0.2">
      <c r="A184" s="3"/>
      <c r="B184" s="3"/>
      <c r="C184" s="3"/>
      <c r="D184" s="3"/>
      <c r="E184" s="3"/>
      <c r="F184" s="3"/>
      <c r="G184" s="3"/>
      <c r="H184" s="3"/>
      <c r="I184" s="3"/>
      <c r="J184" s="3"/>
      <c r="K184" s="3"/>
      <c r="L184" s="3"/>
    </row>
    <row r="185" spans="1:12" x14ac:dyDescent="0.2">
      <c r="A185" s="3"/>
      <c r="B185" s="3"/>
      <c r="C185" s="3"/>
      <c r="D185" s="3"/>
      <c r="E185" s="3"/>
      <c r="F185" s="3"/>
      <c r="G185" s="3"/>
      <c r="H185" s="3"/>
      <c r="I185" s="3"/>
      <c r="J185" s="3"/>
      <c r="K185" s="3"/>
      <c r="L185" s="3"/>
    </row>
    <row r="186" spans="1:12" x14ac:dyDescent="0.2">
      <c r="A186" s="3"/>
      <c r="B186" s="3"/>
      <c r="C186" s="3"/>
      <c r="D186" s="3"/>
      <c r="E186" s="3"/>
      <c r="F186" s="3"/>
      <c r="G186" s="3"/>
      <c r="H186" s="3"/>
      <c r="I186" s="3"/>
      <c r="J186" s="3"/>
      <c r="K186" s="3"/>
      <c r="L186" s="3"/>
    </row>
    <row r="187" spans="1:12" x14ac:dyDescent="0.2">
      <c r="A187" s="3"/>
      <c r="B187" s="3"/>
      <c r="C187" s="3"/>
      <c r="D187" s="3"/>
      <c r="E187" s="3"/>
      <c r="F187" s="3"/>
      <c r="G187" s="3"/>
      <c r="H187" s="3"/>
      <c r="I187" s="3"/>
      <c r="J187" s="3"/>
      <c r="K187" s="3"/>
      <c r="L187" s="3"/>
    </row>
    <row r="188" spans="1:12" x14ac:dyDescent="0.2">
      <c r="A188" s="3"/>
      <c r="B188" s="3"/>
      <c r="C188" s="3"/>
      <c r="D188" s="3"/>
      <c r="E188" s="3"/>
      <c r="F188" s="3"/>
      <c r="G188" s="3"/>
      <c r="H188" s="3"/>
      <c r="I188" s="3"/>
      <c r="J188" s="3"/>
      <c r="K188" s="3"/>
      <c r="L188" s="3"/>
    </row>
    <row r="189" spans="1:12" x14ac:dyDescent="0.2">
      <c r="A189" s="3"/>
      <c r="B189" s="3"/>
      <c r="C189" s="3"/>
      <c r="D189" s="3"/>
      <c r="E189" s="3"/>
      <c r="F189" s="3"/>
      <c r="G189" s="3"/>
      <c r="H189" s="3"/>
      <c r="I189" s="3"/>
      <c r="J189" s="3"/>
      <c r="K189" s="3"/>
      <c r="L189" s="3"/>
    </row>
    <row r="190" spans="1:12" x14ac:dyDescent="0.2">
      <c r="A190" s="3"/>
      <c r="B190" s="3"/>
      <c r="C190" s="3"/>
      <c r="D190" s="3"/>
      <c r="E190" s="3"/>
      <c r="F190" s="3"/>
      <c r="G190" s="3"/>
      <c r="H190" s="3"/>
      <c r="I190" s="3"/>
      <c r="J190" s="3"/>
      <c r="K190" s="3"/>
      <c r="L190" s="3"/>
    </row>
    <row r="191" spans="1:12" x14ac:dyDescent="0.2">
      <c r="A191" s="3"/>
      <c r="B191" s="3"/>
      <c r="C191" s="3"/>
      <c r="D191" s="3"/>
      <c r="E191" s="3"/>
      <c r="F191" s="3"/>
      <c r="G191" s="3"/>
      <c r="H191" s="3"/>
      <c r="I191" s="3"/>
      <c r="J191" s="3"/>
      <c r="K191" s="3"/>
      <c r="L191" s="3"/>
    </row>
    <row r="192" spans="1:12" x14ac:dyDescent="0.2">
      <c r="A192" s="3"/>
      <c r="B192" s="3"/>
      <c r="C192" s="3"/>
      <c r="D192" s="3"/>
      <c r="E192" s="3"/>
      <c r="F192" s="3"/>
      <c r="G192" s="3"/>
      <c r="H192" s="3"/>
      <c r="I192" s="3"/>
      <c r="J192" s="3"/>
      <c r="K192" s="3"/>
      <c r="L192" s="3"/>
    </row>
    <row r="193" spans="1:12" x14ac:dyDescent="0.2">
      <c r="A193" s="3"/>
      <c r="B193" s="3"/>
      <c r="C193" s="3"/>
      <c r="D193" s="3"/>
      <c r="E193" s="3"/>
      <c r="F193" s="3"/>
      <c r="G193" s="3"/>
      <c r="H193" s="3"/>
      <c r="I193" s="3"/>
      <c r="J193" s="3"/>
      <c r="K193" s="3"/>
      <c r="L193" s="3"/>
    </row>
    <row r="194" spans="1:12" x14ac:dyDescent="0.2">
      <c r="A194" s="3"/>
      <c r="B194" s="3"/>
      <c r="C194" s="3"/>
      <c r="D194" s="3"/>
      <c r="E194" s="3"/>
      <c r="F194" s="3"/>
      <c r="G194" s="3"/>
      <c r="H194" s="3"/>
      <c r="I194" s="3"/>
      <c r="J194" s="3"/>
      <c r="K194" s="3"/>
      <c r="L194" s="3"/>
    </row>
    <row r="195" spans="1:12" x14ac:dyDescent="0.2">
      <c r="A195" s="3"/>
      <c r="B195" s="3"/>
      <c r="C195" s="3"/>
      <c r="D195" s="3"/>
      <c r="E195" s="3"/>
      <c r="F195" s="3"/>
      <c r="G195" s="3"/>
      <c r="H195" s="3"/>
      <c r="I195" s="3"/>
      <c r="J195" s="3"/>
      <c r="K195" s="3"/>
      <c r="L195" s="3"/>
    </row>
    <row r="196" spans="1:12" x14ac:dyDescent="0.2">
      <c r="A196" s="3"/>
      <c r="B196" s="3"/>
      <c r="C196" s="3"/>
      <c r="D196" s="3"/>
      <c r="E196" s="3"/>
      <c r="F196" s="3"/>
      <c r="G196" s="3"/>
      <c r="H196" s="3"/>
      <c r="I196" s="3"/>
      <c r="J196" s="3"/>
      <c r="K196" s="3"/>
      <c r="L196" s="3"/>
    </row>
    <row r="197" spans="1:12" x14ac:dyDescent="0.2">
      <c r="A197" s="3"/>
      <c r="B197" s="3"/>
      <c r="C197" s="3"/>
      <c r="D197" s="3"/>
      <c r="E197" s="3"/>
      <c r="F197" s="3"/>
      <c r="G197" s="3"/>
      <c r="H197" s="3"/>
      <c r="I197" s="3"/>
      <c r="J197" s="3"/>
      <c r="K197" s="3"/>
      <c r="L197" s="3"/>
    </row>
    <row r="198" spans="1:12" x14ac:dyDescent="0.2">
      <c r="A198" s="3"/>
      <c r="B198" s="3"/>
      <c r="C198" s="3"/>
      <c r="D198" s="3"/>
      <c r="E198" s="3"/>
      <c r="F198" s="3"/>
      <c r="G198" s="3"/>
      <c r="H198" s="3"/>
      <c r="I198" s="3"/>
      <c r="J198" s="3"/>
      <c r="K198" s="3"/>
      <c r="L198" s="3"/>
    </row>
    <row r="199" spans="1:12" x14ac:dyDescent="0.2">
      <c r="A199" s="3"/>
      <c r="B199" s="3"/>
      <c r="C199" s="3"/>
      <c r="D199" s="3"/>
      <c r="E199" s="3"/>
      <c r="F199" s="3"/>
      <c r="G199" s="3"/>
      <c r="H199" s="3"/>
      <c r="I199" s="3"/>
      <c r="J199" s="3"/>
      <c r="K199" s="3"/>
      <c r="L199" s="3"/>
    </row>
    <row r="200" spans="1:12" x14ac:dyDescent="0.2">
      <c r="A200" s="3"/>
      <c r="B200" s="3"/>
      <c r="C200" s="3"/>
      <c r="D200" s="3"/>
      <c r="E200" s="3"/>
      <c r="F200" s="3"/>
      <c r="G200" s="3"/>
      <c r="H200" s="3"/>
      <c r="I200" s="3"/>
      <c r="J200" s="3"/>
      <c r="K200" s="3"/>
      <c r="L200" s="3"/>
    </row>
    <row r="201" spans="1:12" x14ac:dyDescent="0.2">
      <c r="A201" s="3"/>
      <c r="B201" s="3"/>
      <c r="C201" s="3"/>
      <c r="D201" s="3"/>
      <c r="E201" s="3"/>
      <c r="F201" s="3"/>
      <c r="G201" s="3"/>
      <c r="H201" s="3"/>
      <c r="I201" s="3"/>
      <c r="J201" s="3"/>
      <c r="K201" s="3"/>
      <c r="L201" s="3"/>
    </row>
    <row r="202" spans="1:12" x14ac:dyDescent="0.2">
      <c r="A202" s="3"/>
      <c r="B202" s="3"/>
      <c r="C202" s="3"/>
      <c r="D202" s="3"/>
      <c r="E202" s="3"/>
      <c r="F202" s="3"/>
      <c r="G202" s="3"/>
      <c r="H202" s="3"/>
      <c r="I202" s="3"/>
      <c r="J202" s="3"/>
      <c r="K202" s="3"/>
      <c r="L202" s="3"/>
    </row>
    <row r="203" spans="1:12" x14ac:dyDescent="0.2">
      <c r="A203" s="3"/>
      <c r="B203" s="3"/>
      <c r="C203" s="3"/>
      <c r="D203" s="3"/>
      <c r="E203" s="3"/>
      <c r="F203" s="3"/>
      <c r="G203" s="3"/>
      <c r="H203" s="3"/>
      <c r="I203" s="3"/>
      <c r="J203" s="3"/>
      <c r="K203" s="3"/>
      <c r="L203" s="3"/>
    </row>
    <row r="204" spans="1:12" x14ac:dyDescent="0.2">
      <c r="A204" s="3"/>
      <c r="B204" s="3"/>
      <c r="C204" s="3"/>
      <c r="D204" s="3"/>
      <c r="E204" s="3"/>
      <c r="F204" s="3"/>
      <c r="G204" s="3"/>
      <c r="H204" s="3"/>
      <c r="I204" s="3"/>
      <c r="J204" s="3"/>
      <c r="K204" s="3"/>
      <c r="L204" s="3"/>
    </row>
    <row r="205" spans="1:12" x14ac:dyDescent="0.2">
      <c r="A205" s="3"/>
      <c r="B205" s="3"/>
      <c r="C205" s="3"/>
      <c r="D205" s="3"/>
      <c r="E205" s="3"/>
      <c r="F205" s="3"/>
      <c r="G205" s="3"/>
      <c r="H205" s="3"/>
      <c r="I205" s="3"/>
      <c r="J205" s="3"/>
      <c r="K205" s="3"/>
      <c r="L205" s="3"/>
    </row>
    <row r="206" spans="1:12" x14ac:dyDescent="0.2">
      <c r="A206" s="3"/>
      <c r="B206" s="3"/>
      <c r="C206" s="3"/>
      <c r="D206" s="3"/>
      <c r="E206" s="3"/>
      <c r="F206" s="3"/>
      <c r="G206" s="3"/>
      <c r="H206" s="3"/>
      <c r="I206" s="3"/>
      <c r="J206" s="3"/>
      <c r="K206" s="3"/>
      <c r="L206" s="3"/>
    </row>
    <row r="207" spans="1:12" x14ac:dyDescent="0.2">
      <c r="A207" s="3"/>
      <c r="B207" s="3"/>
      <c r="C207" s="3"/>
      <c r="D207" s="3"/>
      <c r="E207" s="3"/>
      <c r="F207" s="3"/>
      <c r="G207" s="3"/>
      <c r="H207" s="3"/>
      <c r="I207" s="3"/>
      <c r="J207" s="3"/>
      <c r="K207" s="3"/>
      <c r="L207" s="3"/>
    </row>
    <row r="208" spans="1:12" x14ac:dyDescent="0.2">
      <c r="A208" s="3"/>
      <c r="B208" s="3"/>
      <c r="C208" s="3"/>
      <c r="D208" s="3"/>
      <c r="E208" s="3"/>
      <c r="F208" s="3"/>
      <c r="G208" s="3"/>
      <c r="H208" s="3"/>
      <c r="I208" s="3"/>
      <c r="J208" s="3"/>
      <c r="K208" s="3"/>
      <c r="L208" s="3"/>
    </row>
    <row r="209" spans="1:12" x14ac:dyDescent="0.2">
      <c r="A209" s="3"/>
      <c r="B209" s="3"/>
      <c r="C209" s="3"/>
      <c r="D209" s="3"/>
      <c r="E209" s="3"/>
      <c r="F209" s="3"/>
      <c r="G209" s="3"/>
      <c r="H209" s="3"/>
      <c r="I209" s="3"/>
      <c r="J209" s="3"/>
      <c r="K209" s="3"/>
      <c r="L209" s="3"/>
    </row>
    <row r="210" spans="1:12" x14ac:dyDescent="0.2">
      <c r="A210" s="3"/>
      <c r="B210" s="3"/>
      <c r="C210" s="3"/>
      <c r="D210" s="3"/>
      <c r="E210" s="3"/>
      <c r="F210" s="3"/>
      <c r="G210" s="3"/>
      <c r="H210" s="3"/>
      <c r="I210" s="3"/>
      <c r="J210" s="3"/>
      <c r="K210" s="3"/>
      <c r="L210" s="3"/>
    </row>
    <row r="211" spans="1:12" x14ac:dyDescent="0.2">
      <c r="A211" s="3"/>
      <c r="B211" s="3"/>
      <c r="C211" s="3"/>
      <c r="D211" s="3"/>
      <c r="E211" s="3"/>
      <c r="F211" s="3"/>
      <c r="G211" s="3"/>
      <c r="H211" s="3"/>
      <c r="I211" s="3"/>
      <c r="J211" s="3"/>
      <c r="K211" s="3"/>
      <c r="L211" s="3"/>
    </row>
    <row r="212" spans="1:12" x14ac:dyDescent="0.2">
      <c r="A212" s="3"/>
      <c r="B212" s="3"/>
      <c r="C212" s="3"/>
      <c r="D212" s="3"/>
      <c r="E212" s="3"/>
      <c r="F212" s="3"/>
      <c r="G212" s="3"/>
      <c r="H212" s="3"/>
      <c r="I212" s="3"/>
      <c r="J212" s="3"/>
      <c r="K212" s="3"/>
      <c r="L212" s="3"/>
    </row>
    <row r="213" spans="1:12" x14ac:dyDescent="0.2">
      <c r="A213" s="3"/>
      <c r="B213" s="3"/>
      <c r="C213" s="3"/>
      <c r="D213" s="3"/>
      <c r="E213" s="3"/>
      <c r="F213" s="3"/>
      <c r="G213" s="3"/>
      <c r="H213" s="3"/>
      <c r="I213" s="3"/>
      <c r="J213" s="3"/>
      <c r="K213" s="3"/>
      <c r="L213" s="3"/>
    </row>
    <row r="214" spans="1:12" x14ac:dyDescent="0.2">
      <c r="A214" s="3"/>
      <c r="B214" s="3"/>
      <c r="C214" s="3"/>
      <c r="D214" s="3"/>
      <c r="E214" s="3"/>
      <c r="F214" s="3"/>
      <c r="G214" s="3"/>
      <c r="H214" s="3"/>
      <c r="I214" s="3"/>
      <c r="J214" s="3"/>
      <c r="K214" s="3"/>
      <c r="L214" s="3"/>
    </row>
    <row r="215" spans="1:12" x14ac:dyDescent="0.2">
      <c r="A215" s="3"/>
      <c r="B215" s="3"/>
      <c r="C215" s="3"/>
      <c r="D215" s="3"/>
      <c r="E215" s="3"/>
      <c r="F215" s="3"/>
      <c r="G215" s="3"/>
      <c r="H215" s="3"/>
      <c r="I215" s="3"/>
      <c r="J215" s="3"/>
      <c r="K215" s="3"/>
      <c r="L215" s="3"/>
    </row>
    <row r="216" spans="1:12" x14ac:dyDescent="0.2">
      <c r="A216" s="3"/>
      <c r="B216" s="3"/>
      <c r="C216" s="3"/>
      <c r="D216" s="3"/>
      <c r="E216" s="3"/>
      <c r="F216" s="3"/>
      <c r="G216" s="3"/>
      <c r="H216" s="3"/>
      <c r="I216" s="3"/>
      <c r="J216" s="3"/>
      <c r="K216" s="3"/>
      <c r="L216" s="3"/>
    </row>
    <row r="217" spans="1:12" x14ac:dyDescent="0.2">
      <c r="A217" s="3"/>
      <c r="B217" s="3"/>
      <c r="C217" s="3"/>
      <c r="D217" s="3"/>
      <c r="E217" s="3"/>
      <c r="F217" s="3"/>
      <c r="G217" s="3"/>
      <c r="H217" s="3"/>
      <c r="I217" s="3"/>
      <c r="J217" s="3"/>
      <c r="K217" s="3"/>
      <c r="L217" s="3"/>
    </row>
    <row r="218" spans="1:12" x14ac:dyDescent="0.2">
      <c r="A218" s="3"/>
      <c r="B218" s="3"/>
      <c r="C218" s="3"/>
      <c r="D218" s="3"/>
      <c r="E218" s="3"/>
      <c r="F218" s="3"/>
      <c r="G218" s="3"/>
      <c r="H218" s="3"/>
      <c r="I218" s="3"/>
      <c r="J218" s="3"/>
      <c r="K218" s="3"/>
      <c r="L218" s="3"/>
    </row>
    <row r="219" spans="1:12" x14ac:dyDescent="0.2">
      <c r="A219" s="3"/>
      <c r="B219" s="3"/>
      <c r="C219" s="3"/>
      <c r="D219" s="3"/>
      <c r="E219" s="3"/>
      <c r="F219" s="3"/>
      <c r="G219" s="3"/>
      <c r="H219" s="3"/>
      <c r="I219" s="3"/>
      <c r="J219" s="3"/>
      <c r="K219" s="3"/>
      <c r="L219" s="3"/>
    </row>
    <row r="220" spans="1:12" x14ac:dyDescent="0.2">
      <c r="A220" s="3"/>
      <c r="B220" s="3"/>
      <c r="C220" s="3"/>
      <c r="D220" s="3"/>
      <c r="E220" s="3"/>
      <c r="F220" s="3"/>
      <c r="G220" s="3"/>
      <c r="H220" s="3"/>
      <c r="I220" s="3"/>
      <c r="J220" s="3"/>
      <c r="K220" s="3"/>
      <c r="L220" s="3"/>
    </row>
    <row r="221" spans="1:12" x14ac:dyDescent="0.2">
      <c r="A221" s="3"/>
      <c r="B221" s="3"/>
      <c r="C221" s="3"/>
      <c r="D221" s="3"/>
      <c r="E221" s="3"/>
      <c r="F221" s="3"/>
      <c r="G221" s="3"/>
      <c r="H221" s="3"/>
      <c r="I221" s="3"/>
      <c r="J221" s="3"/>
      <c r="K221" s="3"/>
      <c r="L221" s="3"/>
    </row>
    <row r="222" spans="1:12" x14ac:dyDescent="0.2">
      <c r="A222" s="3"/>
      <c r="B222" s="3"/>
      <c r="C222" s="3"/>
      <c r="D222" s="3"/>
      <c r="E222" s="3"/>
      <c r="F222" s="3"/>
      <c r="G222" s="3"/>
      <c r="H222" s="3"/>
      <c r="I222" s="3"/>
      <c r="J222" s="3"/>
      <c r="K222" s="3"/>
      <c r="L222" s="3"/>
    </row>
    <row r="223" spans="1:12" x14ac:dyDescent="0.2">
      <c r="A223" s="3"/>
      <c r="B223" s="3"/>
      <c r="C223" s="3"/>
      <c r="D223" s="3"/>
      <c r="E223" s="3"/>
      <c r="F223" s="3"/>
      <c r="G223" s="3"/>
      <c r="H223" s="3"/>
      <c r="I223" s="3"/>
      <c r="J223" s="3"/>
      <c r="K223" s="3"/>
      <c r="L223" s="3"/>
    </row>
  </sheetData>
  <mergeCells count="43">
    <mergeCell ref="K33:K37"/>
    <mergeCell ref="L33:L37"/>
    <mergeCell ref="K15:K19"/>
    <mergeCell ref="L15:L19"/>
    <mergeCell ref="E15:E19"/>
    <mergeCell ref="F15:F19"/>
    <mergeCell ref="H15:H19"/>
    <mergeCell ref="I15:I19"/>
    <mergeCell ref="J15:J19"/>
    <mergeCell ref="E27:E31"/>
    <mergeCell ref="F27:F31"/>
    <mergeCell ref="H27:H31"/>
    <mergeCell ref="K27:K31"/>
    <mergeCell ref="L27:L31"/>
    <mergeCell ref="L21:L25"/>
    <mergeCell ref="E3:E7"/>
    <mergeCell ref="F3:F7"/>
    <mergeCell ref="F9:F13"/>
    <mergeCell ref="E9:E13"/>
    <mergeCell ref="J21:J25"/>
    <mergeCell ref="L9:L13"/>
    <mergeCell ref="K9:K13"/>
    <mergeCell ref="J9:J13"/>
    <mergeCell ref="J3:J7"/>
    <mergeCell ref="K3:K7"/>
    <mergeCell ref="L3:L7"/>
    <mergeCell ref="K21:K25"/>
    <mergeCell ref="I3:I7"/>
    <mergeCell ref="H3:H7"/>
    <mergeCell ref="E21:E25"/>
    <mergeCell ref="J33:J37"/>
    <mergeCell ref="F21:F25"/>
    <mergeCell ref="H21:H25"/>
    <mergeCell ref="I21:I25"/>
    <mergeCell ref="I9:I13"/>
    <mergeCell ref="H9:H13"/>
    <mergeCell ref="I27:I31"/>
    <mergeCell ref="J27:J31"/>
    <mergeCell ref="A41:F41"/>
    <mergeCell ref="E33:E37"/>
    <mergeCell ref="F33:F37"/>
    <mergeCell ref="H33:H37"/>
    <mergeCell ref="I33:I37"/>
  </mergeCells>
  <printOptions horizontalCentered="1"/>
  <pageMargins left="0.2" right="0.2" top="1.25" bottom="0.75" header="0.3" footer="0.3"/>
  <pageSetup scale="55" orientation="landscape" r:id="rId1"/>
  <headerFooter>
    <oddHeader xml:space="preserve">&amp;C&amp;20Study B05897
Test #7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670A86-44CA-47BC-9993-CFC6FF4260D4}">
  <dimension ref="A1:P225"/>
  <sheetViews>
    <sheetView topLeftCell="A24" zoomScale="60" zoomScaleNormal="60" zoomScaleSheetLayoutView="70" workbookViewId="0">
      <selection activeCell="E51" sqref="E51"/>
    </sheetView>
  </sheetViews>
  <sheetFormatPr defaultColWidth="9.140625" defaultRowHeight="15" x14ac:dyDescent="0.2"/>
  <cols>
    <col min="1" max="1" width="50.42578125" style="4" customWidth="1"/>
    <col min="2" max="2" width="27.28515625" style="4" bestFit="1" customWidth="1"/>
    <col min="3" max="3" width="24.28515625" style="4" bestFit="1" customWidth="1"/>
    <col min="4" max="4" width="27" style="4" customWidth="1"/>
    <col min="5" max="6" width="17" style="4" customWidth="1"/>
    <col min="7" max="7" width="16.7109375" style="2" customWidth="1"/>
    <col min="8" max="8" width="14.140625" style="5" customWidth="1"/>
    <col min="9" max="9" width="14.7109375" style="6" customWidth="1"/>
    <col min="10" max="10" width="18.7109375" style="2" customWidth="1"/>
    <col min="11" max="11" width="10.28515625" style="2" customWidth="1"/>
    <col min="12" max="12" width="9" style="2" bestFit="1"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ht="19.5" customHeight="1" thickTop="1" x14ac:dyDescent="0.2">
      <c r="A3" s="92" t="s">
        <v>125</v>
      </c>
      <c r="B3" s="59">
        <v>50700</v>
      </c>
      <c r="C3" s="59">
        <v>1470</v>
      </c>
      <c r="D3" s="59">
        <f t="shared" ref="D3:D13" si="0">C3*2</f>
        <v>2940</v>
      </c>
      <c r="E3" s="153">
        <f>AVERAGE(D3:D7)</f>
        <v>4452</v>
      </c>
      <c r="F3" s="153">
        <f>STDEV(D3:D7)</f>
        <v>1143.3809513893434</v>
      </c>
      <c r="G3" s="96">
        <f t="shared" ref="G3:G30" si="1">LOG(D3)</f>
        <v>3.4683473304121573</v>
      </c>
      <c r="H3" s="155">
        <f>AVERAGE(G3:G7)</f>
        <v>3.6363550903157895</v>
      </c>
      <c r="I3" s="157">
        <f>STDEV(G3:G7)^2</f>
        <v>1.3697182910839819E-2</v>
      </c>
      <c r="J3" s="141">
        <f>P4-H3</f>
        <v>1.0686528690175461</v>
      </c>
      <c r="K3" s="151">
        <f>SQRT(I3)/SQRT(5)</f>
        <v>5.2339627264320135E-2</v>
      </c>
      <c r="L3" s="145">
        <f>1.96*K3</f>
        <v>0.10258566943806746</v>
      </c>
    </row>
    <row r="4" spans="1:16" ht="20.100000000000001" customHeight="1" x14ac:dyDescent="0.2">
      <c r="A4" s="93" t="s">
        <v>126</v>
      </c>
      <c r="B4" s="60">
        <v>50700</v>
      </c>
      <c r="C4" s="60">
        <v>2030</v>
      </c>
      <c r="D4" s="60">
        <f t="shared" si="0"/>
        <v>4060</v>
      </c>
      <c r="E4" s="154"/>
      <c r="F4" s="154"/>
      <c r="G4" s="97">
        <f t="shared" si="1"/>
        <v>3.6085260335771943</v>
      </c>
      <c r="H4" s="156"/>
      <c r="I4" s="158"/>
      <c r="J4" s="142"/>
      <c r="K4" s="152"/>
      <c r="L4" s="146"/>
      <c r="P4" s="5">
        <f>LOG(B3)</f>
        <v>4.7050079593333356</v>
      </c>
    </row>
    <row r="5" spans="1:16" ht="19.5" customHeight="1" x14ac:dyDescent="0.2">
      <c r="A5" s="93" t="s">
        <v>127</v>
      </c>
      <c r="B5" s="60">
        <v>50700</v>
      </c>
      <c r="C5" s="60">
        <v>2800</v>
      </c>
      <c r="D5" s="60">
        <f t="shared" si="0"/>
        <v>5600</v>
      </c>
      <c r="E5" s="154"/>
      <c r="F5" s="154"/>
      <c r="G5" s="97">
        <f t="shared" si="1"/>
        <v>3.7481880270062002</v>
      </c>
      <c r="H5" s="156"/>
      <c r="I5" s="158"/>
      <c r="J5" s="142"/>
      <c r="K5" s="152"/>
      <c r="L5" s="146"/>
    </row>
    <row r="6" spans="1:16" ht="19.5" customHeight="1" x14ac:dyDescent="0.2">
      <c r="A6" s="93" t="s">
        <v>128</v>
      </c>
      <c r="B6" s="60">
        <v>50700</v>
      </c>
      <c r="C6" s="60">
        <v>2030</v>
      </c>
      <c r="D6" s="60">
        <f t="shared" si="0"/>
        <v>4060</v>
      </c>
      <c r="E6" s="154"/>
      <c r="F6" s="154"/>
      <c r="G6" s="97">
        <f t="shared" si="1"/>
        <v>3.6085260335771943</v>
      </c>
      <c r="H6" s="156"/>
      <c r="I6" s="158"/>
      <c r="J6" s="142"/>
      <c r="K6" s="152"/>
      <c r="L6" s="146"/>
    </row>
    <row r="7" spans="1:16" ht="20.100000000000001" customHeight="1" thickBot="1" x14ac:dyDescent="0.25">
      <c r="A7" s="93" t="s">
        <v>129</v>
      </c>
      <c r="B7" s="60">
        <v>50700</v>
      </c>
      <c r="C7" s="60">
        <v>2800</v>
      </c>
      <c r="D7" s="60">
        <f t="shared" si="0"/>
        <v>5600</v>
      </c>
      <c r="E7" s="154"/>
      <c r="F7" s="154"/>
      <c r="G7" s="97">
        <f t="shared" si="1"/>
        <v>3.7481880270062002</v>
      </c>
      <c r="H7" s="156"/>
      <c r="I7" s="158"/>
      <c r="J7" s="142"/>
      <c r="K7" s="152"/>
      <c r="L7" s="146"/>
    </row>
    <row r="8" spans="1:16" ht="20.100000000000001" customHeight="1" thickBot="1" x14ac:dyDescent="0.25">
      <c r="A8" s="98" t="s">
        <v>130</v>
      </c>
      <c r="B8" s="78">
        <v>0</v>
      </c>
      <c r="C8" s="78">
        <v>0</v>
      </c>
      <c r="D8" s="78">
        <f t="shared" si="0"/>
        <v>0</v>
      </c>
      <c r="E8" s="19"/>
      <c r="F8" s="19"/>
      <c r="G8" s="20" t="e">
        <f t="shared" si="1"/>
        <v>#NUM!</v>
      </c>
      <c r="H8" s="20"/>
      <c r="I8" s="21"/>
      <c r="J8" s="8"/>
      <c r="K8" s="7"/>
      <c r="L8" s="40"/>
    </row>
    <row r="9" spans="1:16" ht="20.100000000000001" customHeight="1" thickTop="1" x14ac:dyDescent="0.2">
      <c r="A9" s="45" t="s">
        <v>131</v>
      </c>
      <c r="B9" s="59">
        <v>50700</v>
      </c>
      <c r="C9" s="15">
        <v>3870</v>
      </c>
      <c r="D9" s="9">
        <f t="shared" si="0"/>
        <v>7740</v>
      </c>
      <c r="E9" s="159">
        <f>AVERAGE(D9:D13)</f>
        <v>7848</v>
      </c>
      <c r="F9" s="159">
        <f>STDEV(D9:D13)</f>
        <v>5040.884842961601</v>
      </c>
      <c r="G9" s="24">
        <f t="shared" si="1"/>
        <v>3.8887409606828927</v>
      </c>
      <c r="H9" s="160">
        <f>AVERAGE(G9:G13)</f>
        <v>3.8034541077455843</v>
      </c>
      <c r="I9" s="174">
        <f>STDEV(G11:G13)^2</f>
        <v>0.20277396771124523</v>
      </c>
      <c r="J9" s="161">
        <f>$H$3-H9</f>
        <v>-0.16709901742979483</v>
      </c>
      <c r="K9" s="175">
        <f>SQRT(I9)/SQRT(5)</f>
        <v>0.20138220761092337</v>
      </c>
      <c r="L9" s="178">
        <f>1.96*K9</f>
        <v>0.39470912691740978</v>
      </c>
    </row>
    <row r="10" spans="1:16" ht="20.100000000000001" customHeight="1" x14ac:dyDescent="0.2">
      <c r="A10" s="42" t="s">
        <v>132</v>
      </c>
      <c r="B10" s="60">
        <v>50700</v>
      </c>
      <c r="C10" s="89">
        <v>2030</v>
      </c>
      <c r="D10" s="89">
        <f t="shared" si="0"/>
        <v>4060</v>
      </c>
      <c r="E10" s="159"/>
      <c r="F10" s="159"/>
      <c r="G10" s="87">
        <f t="shared" si="1"/>
        <v>3.6085260335771943</v>
      </c>
      <c r="H10" s="160"/>
      <c r="I10" s="174"/>
      <c r="J10" s="162"/>
      <c r="K10" s="176"/>
      <c r="L10" s="179"/>
    </row>
    <row r="11" spans="1:16" ht="20.100000000000001" customHeight="1" x14ac:dyDescent="0.2">
      <c r="A11" s="42" t="s">
        <v>133</v>
      </c>
      <c r="B11" s="60">
        <v>50700</v>
      </c>
      <c r="C11" s="89">
        <v>1060</v>
      </c>
      <c r="D11" s="89">
        <f t="shared" si="0"/>
        <v>2120</v>
      </c>
      <c r="E11" s="159"/>
      <c r="F11" s="159"/>
      <c r="G11" s="87">
        <f t="shared" si="1"/>
        <v>3.3263358609287512</v>
      </c>
      <c r="H11" s="160"/>
      <c r="I11" s="174"/>
      <c r="J11" s="162"/>
      <c r="K11" s="176"/>
      <c r="L11" s="179"/>
    </row>
    <row r="12" spans="1:16" ht="20.100000000000001" customHeight="1" x14ac:dyDescent="0.2">
      <c r="A12" s="42" t="s">
        <v>134</v>
      </c>
      <c r="B12" s="60">
        <v>50700</v>
      </c>
      <c r="C12" s="85">
        <v>7340</v>
      </c>
      <c r="D12" s="89">
        <f t="shared" si="0"/>
        <v>14680</v>
      </c>
      <c r="E12" s="159"/>
      <c r="F12" s="159"/>
      <c r="G12" s="87">
        <f t="shared" si="1"/>
        <v>4.1667260555800514</v>
      </c>
      <c r="H12" s="160"/>
      <c r="I12" s="174"/>
      <c r="J12" s="162"/>
      <c r="K12" s="176"/>
      <c r="L12" s="179"/>
    </row>
    <row r="13" spans="1:16" ht="20.100000000000001" customHeight="1" thickBot="1" x14ac:dyDescent="0.25">
      <c r="A13" s="42" t="s">
        <v>135</v>
      </c>
      <c r="B13" s="60">
        <v>50700</v>
      </c>
      <c r="C13" s="89">
        <v>5320</v>
      </c>
      <c r="D13" s="89">
        <f t="shared" si="0"/>
        <v>10640</v>
      </c>
      <c r="E13" s="159"/>
      <c r="F13" s="159"/>
      <c r="G13" s="87">
        <f t="shared" si="1"/>
        <v>4.0269416279590295</v>
      </c>
      <c r="H13" s="160"/>
      <c r="I13" s="174"/>
      <c r="J13" s="163"/>
      <c r="K13" s="177"/>
      <c r="L13" s="180"/>
    </row>
    <row r="14" spans="1:16" ht="20.100000000000001" customHeight="1" thickBot="1" x14ac:dyDescent="0.25">
      <c r="A14" s="46" t="s">
        <v>136</v>
      </c>
      <c r="B14" s="22">
        <v>0</v>
      </c>
      <c r="C14" s="22">
        <v>0</v>
      </c>
      <c r="D14" s="22">
        <v>0</v>
      </c>
      <c r="E14" s="16"/>
      <c r="F14" s="16"/>
      <c r="G14" s="17" t="e">
        <f t="shared" si="1"/>
        <v>#NUM!</v>
      </c>
      <c r="H14" s="12"/>
      <c r="I14" s="12"/>
      <c r="J14" s="13"/>
      <c r="K14" s="14"/>
      <c r="L14" s="44"/>
    </row>
    <row r="15" spans="1:16" ht="20.100000000000001" customHeight="1" thickTop="1" x14ac:dyDescent="0.2">
      <c r="A15" s="45" t="s">
        <v>137</v>
      </c>
      <c r="B15" s="59">
        <v>50700</v>
      </c>
      <c r="C15" s="76">
        <v>2800</v>
      </c>
      <c r="D15" s="76">
        <f>C15*2</f>
        <v>5600</v>
      </c>
      <c r="E15" s="170">
        <f>AVERAGE(D15:D19)</f>
        <v>5024</v>
      </c>
      <c r="F15" s="170">
        <f>STDEV(D15:D19)</f>
        <v>2085.8283726136242</v>
      </c>
      <c r="G15" s="24">
        <f t="shared" si="1"/>
        <v>3.7481880270062002</v>
      </c>
      <c r="H15" s="160">
        <f>AVERAGE(G15:G19)</f>
        <v>3.663995781840248</v>
      </c>
      <c r="I15" s="160">
        <f>STDEV(G15:G19)^2</f>
        <v>4.544454471687618E-2</v>
      </c>
      <c r="J15" s="161">
        <f>$H$3-H15</f>
        <v>-2.7640691524458472E-2</v>
      </c>
      <c r="K15" s="171">
        <f>SQRT(I15)/SQRT(5)</f>
        <v>9.5335769485410018E-2</v>
      </c>
      <c r="L15" s="167">
        <f>1.96*K15</f>
        <v>0.18685810819140364</v>
      </c>
    </row>
    <row r="16" spans="1:16" ht="20.100000000000001" customHeight="1" x14ac:dyDescent="0.2">
      <c r="A16" s="42" t="s">
        <v>138</v>
      </c>
      <c r="B16" s="60">
        <v>50700</v>
      </c>
      <c r="C16" s="60">
        <v>2030</v>
      </c>
      <c r="D16" s="60">
        <f t="shared" ref="D16:D38" si="2">C16*2</f>
        <v>4060</v>
      </c>
      <c r="E16" s="170"/>
      <c r="F16" s="170"/>
      <c r="G16" s="87">
        <f t="shared" si="1"/>
        <v>3.6085260335771943</v>
      </c>
      <c r="H16" s="160"/>
      <c r="I16" s="160"/>
      <c r="J16" s="162"/>
      <c r="K16" s="172"/>
      <c r="L16" s="168"/>
    </row>
    <row r="17" spans="1:12" ht="20.100000000000001" customHeight="1" x14ac:dyDescent="0.2">
      <c r="A17" s="42" t="s">
        <v>139</v>
      </c>
      <c r="B17" s="60">
        <v>50700</v>
      </c>
      <c r="C17" s="60">
        <v>2800</v>
      </c>
      <c r="D17" s="60">
        <f t="shared" si="2"/>
        <v>5600</v>
      </c>
      <c r="E17" s="170"/>
      <c r="F17" s="170"/>
      <c r="G17" s="87">
        <f t="shared" si="1"/>
        <v>3.7481880270062002</v>
      </c>
      <c r="H17" s="160"/>
      <c r="I17" s="160"/>
      <c r="J17" s="162"/>
      <c r="K17" s="172"/>
      <c r="L17" s="168"/>
    </row>
    <row r="18" spans="1:12" ht="20.100000000000001" customHeight="1" x14ac:dyDescent="0.2">
      <c r="A18" s="42" t="s">
        <v>140</v>
      </c>
      <c r="B18" s="60">
        <v>50700</v>
      </c>
      <c r="C18" s="60">
        <v>1060</v>
      </c>
      <c r="D18" s="60">
        <f t="shared" si="2"/>
        <v>2120</v>
      </c>
      <c r="E18" s="170"/>
      <c r="F18" s="170"/>
      <c r="G18" s="87">
        <f t="shared" si="1"/>
        <v>3.3263358609287512</v>
      </c>
      <c r="H18" s="160"/>
      <c r="I18" s="160"/>
      <c r="J18" s="162"/>
      <c r="K18" s="172"/>
      <c r="L18" s="168"/>
    </row>
    <row r="19" spans="1:12" ht="20.100000000000001" customHeight="1" thickBot="1" x14ac:dyDescent="0.25">
      <c r="A19" s="42" t="s">
        <v>141</v>
      </c>
      <c r="B19" s="60">
        <v>50700</v>
      </c>
      <c r="C19" s="60">
        <v>3870</v>
      </c>
      <c r="D19" s="60">
        <f t="shared" si="2"/>
        <v>7740</v>
      </c>
      <c r="E19" s="170"/>
      <c r="F19" s="170"/>
      <c r="G19" s="87">
        <f t="shared" si="1"/>
        <v>3.8887409606828927</v>
      </c>
      <c r="H19" s="160"/>
      <c r="I19" s="160"/>
      <c r="J19" s="163"/>
      <c r="K19" s="173"/>
      <c r="L19" s="169"/>
    </row>
    <row r="20" spans="1:12" ht="20.100000000000001" customHeight="1" thickBot="1" x14ac:dyDescent="0.25">
      <c r="A20" s="46" t="s">
        <v>142</v>
      </c>
      <c r="B20" s="22">
        <v>0</v>
      </c>
      <c r="C20" s="22">
        <v>0</v>
      </c>
      <c r="D20" s="22">
        <f t="shared" si="2"/>
        <v>0</v>
      </c>
      <c r="E20" s="16"/>
      <c r="F20" s="16"/>
      <c r="G20" s="17" t="e">
        <f t="shared" si="1"/>
        <v>#NUM!</v>
      </c>
      <c r="H20" s="12"/>
      <c r="I20" s="12"/>
      <c r="J20" s="13"/>
      <c r="K20" s="14"/>
      <c r="L20" s="44"/>
    </row>
    <row r="21" spans="1:12" ht="20.100000000000001" customHeight="1" thickTop="1" x14ac:dyDescent="0.2">
      <c r="A21" s="69" t="s">
        <v>143</v>
      </c>
      <c r="B21" s="59">
        <v>50700</v>
      </c>
      <c r="C21" s="15">
        <v>213</v>
      </c>
      <c r="D21" s="15">
        <f t="shared" si="2"/>
        <v>426</v>
      </c>
      <c r="E21" s="159">
        <f>AVERAGE(D21:D25)</f>
        <v>2054</v>
      </c>
      <c r="F21" s="159">
        <f>STDEV(D21:D25)</f>
        <v>1317.500664136455</v>
      </c>
      <c r="G21" s="24">
        <f t="shared" si="1"/>
        <v>2.6294095991027189</v>
      </c>
      <c r="H21" s="160">
        <f>AVERAGE(G21:G25)</f>
        <v>3.2158509301074267</v>
      </c>
      <c r="I21" s="160">
        <f>STDEV(G21:G25)^2</f>
        <v>0.13081526229535179</v>
      </c>
      <c r="J21" s="161">
        <f>$H$3-H21</f>
        <v>0.42050416020836279</v>
      </c>
      <c r="K21" s="164">
        <f>SQRT(I21)/SQRT(5)</f>
        <v>0.16174996896157462</v>
      </c>
      <c r="L21" s="168">
        <f>1.96*K21</f>
        <v>0.31702993916468625</v>
      </c>
    </row>
    <row r="22" spans="1:12" ht="20.100000000000001" customHeight="1" x14ac:dyDescent="0.2">
      <c r="A22" s="67" t="s">
        <v>144</v>
      </c>
      <c r="B22" s="60">
        <v>50700</v>
      </c>
      <c r="C22" s="85">
        <v>2030</v>
      </c>
      <c r="D22" s="85">
        <f t="shared" si="2"/>
        <v>4060</v>
      </c>
      <c r="E22" s="159"/>
      <c r="F22" s="159"/>
      <c r="G22" s="87">
        <f t="shared" si="1"/>
        <v>3.6085260335771943</v>
      </c>
      <c r="H22" s="160"/>
      <c r="I22" s="160"/>
      <c r="J22" s="162"/>
      <c r="K22" s="164"/>
      <c r="L22" s="168"/>
    </row>
    <row r="23" spans="1:12" ht="20.100000000000001" customHeight="1" x14ac:dyDescent="0.2">
      <c r="A23" s="67" t="s">
        <v>145</v>
      </c>
      <c r="B23" s="60">
        <v>50700</v>
      </c>
      <c r="C23" s="85">
        <v>772</v>
      </c>
      <c r="D23" s="85">
        <f t="shared" si="2"/>
        <v>1544</v>
      </c>
      <c r="E23" s="159"/>
      <c r="F23" s="159"/>
      <c r="G23" s="87">
        <f t="shared" si="1"/>
        <v>3.1886472959997172</v>
      </c>
      <c r="H23" s="160"/>
      <c r="I23" s="160"/>
      <c r="J23" s="162"/>
      <c r="K23" s="164"/>
      <c r="L23" s="168"/>
    </row>
    <row r="24" spans="1:12" ht="20.100000000000001" customHeight="1" x14ac:dyDescent="0.2">
      <c r="A24" s="67" t="s">
        <v>146</v>
      </c>
      <c r="B24" s="60">
        <v>50700</v>
      </c>
      <c r="C24" s="85">
        <v>1060</v>
      </c>
      <c r="D24" s="85">
        <f t="shared" si="2"/>
        <v>2120</v>
      </c>
      <c r="E24" s="159"/>
      <c r="F24" s="159"/>
      <c r="G24" s="87">
        <f t="shared" si="1"/>
        <v>3.3263358609287512</v>
      </c>
      <c r="H24" s="160"/>
      <c r="I24" s="160"/>
      <c r="J24" s="162"/>
      <c r="K24" s="164"/>
      <c r="L24" s="168"/>
    </row>
    <row r="25" spans="1:12" ht="20.100000000000001" customHeight="1" thickBot="1" x14ac:dyDescent="0.25">
      <c r="A25" s="67" t="s">
        <v>147</v>
      </c>
      <c r="B25" s="60">
        <v>50700</v>
      </c>
      <c r="C25" s="85">
        <v>1060</v>
      </c>
      <c r="D25" s="85">
        <f t="shared" si="2"/>
        <v>2120</v>
      </c>
      <c r="E25" s="159"/>
      <c r="F25" s="159"/>
      <c r="G25" s="87">
        <f t="shared" si="1"/>
        <v>3.3263358609287512</v>
      </c>
      <c r="H25" s="160"/>
      <c r="I25" s="160"/>
      <c r="J25" s="163"/>
      <c r="K25" s="165"/>
      <c r="L25" s="169"/>
    </row>
    <row r="26" spans="1:12" ht="20.100000000000001" customHeight="1" thickBot="1" x14ac:dyDescent="0.25">
      <c r="A26" s="70" t="s">
        <v>148</v>
      </c>
      <c r="B26" s="22">
        <v>0</v>
      </c>
      <c r="C26" s="22">
        <v>0</v>
      </c>
      <c r="D26" s="22">
        <f t="shared" si="2"/>
        <v>0</v>
      </c>
      <c r="E26" s="16"/>
      <c r="F26" s="16"/>
      <c r="G26" s="17" t="e">
        <f t="shared" si="1"/>
        <v>#NUM!</v>
      </c>
      <c r="H26" s="12"/>
      <c r="I26" s="12"/>
      <c r="J26" s="13"/>
      <c r="K26" s="14"/>
      <c r="L26" s="44"/>
    </row>
    <row r="27" spans="1:12" ht="19.5" customHeight="1" thickTop="1" x14ac:dyDescent="0.2">
      <c r="A27" s="69" t="s">
        <v>149</v>
      </c>
      <c r="B27" s="59">
        <v>50700</v>
      </c>
      <c r="C27" s="84">
        <v>1060</v>
      </c>
      <c r="D27" s="84">
        <f t="shared" si="2"/>
        <v>2120</v>
      </c>
      <c r="E27" s="137">
        <f>AVERAGE(D27:D31)</f>
        <v>3678</v>
      </c>
      <c r="F27" s="137">
        <f>STDEV(D27:D31)</f>
        <v>2884.1844601203993</v>
      </c>
      <c r="G27" s="86">
        <f t="shared" si="1"/>
        <v>3.3263358609287512</v>
      </c>
      <c r="H27" s="139">
        <f>AVERAGE(G27:G31)</f>
        <v>3.4396171456850491</v>
      </c>
      <c r="I27" s="139">
        <f>STDEV(G27:G31)^2</f>
        <v>0.1511737062688745</v>
      </c>
      <c r="J27" s="141">
        <f>$H$3-H27</f>
        <v>0.19673794463074046</v>
      </c>
      <c r="K27" s="143">
        <f>SQRT(I27)/SQRT(5)</f>
        <v>0.17388139996496146</v>
      </c>
      <c r="L27" s="135">
        <f>1.96*K27</f>
        <v>0.34080754393132445</v>
      </c>
    </row>
    <row r="28" spans="1:12" ht="20.100000000000001" customHeight="1" x14ac:dyDescent="0.2">
      <c r="A28" s="67" t="s">
        <v>150</v>
      </c>
      <c r="B28" s="60">
        <v>50700</v>
      </c>
      <c r="C28" s="85">
        <v>3870</v>
      </c>
      <c r="D28" s="85">
        <f t="shared" si="2"/>
        <v>7740</v>
      </c>
      <c r="E28" s="138"/>
      <c r="F28" s="138"/>
      <c r="G28" s="87">
        <f t="shared" si="1"/>
        <v>3.8887409606828927</v>
      </c>
      <c r="H28" s="140"/>
      <c r="I28" s="140"/>
      <c r="J28" s="142"/>
      <c r="K28" s="144"/>
      <c r="L28" s="136"/>
    </row>
    <row r="29" spans="1:12" ht="20.100000000000001" customHeight="1" x14ac:dyDescent="0.2">
      <c r="A29" s="67" t="s">
        <v>151</v>
      </c>
      <c r="B29" s="60">
        <v>50700</v>
      </c>
      <c r="C29" s="85">
        <v>1060</v>
      </c>
      <c r="D29" s="85">
        <f t="shared" si="2"/>
        <v>2120</v>
      </c>
      <c r="E29" s="138"/>
      <c r="F29" s="138"/>
      <c r="G29" s="87">
        <f t="shared" si="1"/>
        <v>3.3263358609287512</v>
      </c>
      <c r="H29" s="140"/>
      <c r="I29" s="140"/>
      <c r="J29" s="142"/>
      <c r="K29" s="144"/>
      <c r="L29" s="136"/>
    </row>
    <row r="30" spans="1:12" ht="20.100000000000001" customHeight="1" x14ac:dyDescent="0.2">
      <c r="A30" s="67" t="s">
        <v>152</v>
      </c>
      <c r="B30" s="60">
        <v>50700</v>
      </c>
      <c r="C30" s="85">
        <v>2800</v>
      </c>
      <c r="D30" s="85">
        <f t="shared" si="2"/>
        <v>5600</v>
      </c>
      <c r="E30" s="138"/>
      <c r="F30" s="138"/>
      <c r="G30" s="87">
        <f t="shared" si="1"/>
        <v>3.7481880270062002</v>
      </c>
      <c r="H30" s="140"/>
      <c r="I30" s="140"/>
      <c r="J30" s="142"/>
      <c r="K30" s="144"/>
      <c r="L30" s="136"/>
    </row>
    <row r="31" spans="1:12" ht="20.100000000000001" customHeight="1" thickBot="1" x14ac:dyDescent="0.25">
      <c r="A31" s="67" t="s">
        <v>153</v>
      </c>
      <c r="B31" s="60">
        <v>50700</v>
      </c>
      <c r="C31" s="53">
        <v>405</v>
      </c>
      <c r="D31" s="85">
        <f t="shared" si="2"/>
        <v>810</v>
      </c>
      <c r="E31" s="138"/>
      <c r="F31" s="138"/>
      <c r="G31" s="87">
        <f t="shared" ref="G31:G38" si="3">LOG(D31)</f>
        <v>2.90848501887865</v>
      </c>
      <c r="H31" s="140"/>
      <c r="I31" s="140"/>
      <c r="J31" s="142"/>
      <c r="K31" s="144"/>
      <c r="L31" s="136"/>
    </row>
    <row r="32" spans="1:12" ht="20.100000000000001" customHeight="1" thickBot="1" x14ac:dyDescent="0.25">
      <c r="A32" s="71" t="s">
        <v>154</v>
      </c>
      <c r="B32" s="47">
        <v>0</v>
      </c>
      <c r="C32" s="47">
        <v>0</v>
      </c>
      <c r="D32" s="47">
        <f t="shared" si="2"/>
        <v>0</v>
      </c>
      <c r="E32" s="48"/>
      <c r="F32" s="48"/>
      <c r="G32" s="49" t="e">
        <f t="shared" si="3"/>
        <v>#NUM!</v>
      </c>
      <c r="H32" s="49"/>
      <c r="I32" s="49"/>
      <c r="J32" s="50"/>
      <c r="K32" s="51"/>
      <c r="L32" s="52"/>
    </row>
    <row r="33" spans="1:12" ht="19.5" customHeight="1" thickTop="1" x14ac:dyDescent="0.2">
      <c r="A33" s="69" t="s">
        <v>155</v>
      </c>
      <c r="B33" s="59">
        <v>50700</v>
      </c>
      <c r="C33" s="84">
        <v>405</v>
      </c>
      <c r="D33" s="84">
        <f t="shared" si="2"/>
        <v>810</v>
      </c>
      <c r="E33" s="137">
        <f>AVERAGE(D33:D37)</f>
        <v>1559.6</v>
      </c>
      <c r="F33" s="137">
        <f>STDEV(D33:D37)</f>
        <v>940.5268736192495</v>
      </c>
      <c r="G33" s="86">
        <f t="shared" si="3"/>
        <v>2.90848501887865</v>
      </c>
      <c r="H33" s="139">
        <f>AVERAGE(G33:G37)</f>
        <v>3.1320190065297226</v>
      </c>
      <c r="I33" s="139">
        <f>STDEV(G33:G37)^2</f>
        <v>6.4448954369331776E-2</v>
      </c>
      <c r="J33" s="141">
        <f>$H$3-H33</f>
        <v>0.50433608378606687</v>
      </c>
      <c r="K33" s="143">
        <f>SQRT(I33)/SQRT(5)</f>
        <v>0.11353321484863518</v>
      </c>
      <c r="L33" s="135">
        <f>1.96*K33</f>
        <v>0.22252510110332496</v>
      </c>
    </row>
    <row r="34" spans="1:12" ht="20.100000000000001" customHeight="1" x14ac:dyDescent="0.2">
      <c r="A34" s="67" t="s">
        <v>156</v>
      </c>
      <c r="B34" s="60">
        <v>50700</v>
      </c>
      <c r="C34" s="85">
        <v>559</v>
      </c>
      <c r="D34" s="85">
        <f t="shared" si="2"/>
        <v>1118</v>
      </c>
      <c r="E34" s="138"/>
      <c r="F34" s="138"/>
      <c r="G34" s="87">
        <f t="shared" si="3"/>
        <v>3.0484418035504044</v>
      </c>
      <c r="H34" s="140"/>
      <c r="I34" s="140"/>
      <c r="J34" s="142"/>
      <c r="K34" s="144"/>
      <c r="L34" s="136"/>
    </row>
    <row r="35" spans="1:12" ht="20.100000000000001" customHeight="1" x14ac:dyDescent="0.2">
      <c r="A35" s="67" t="s">
        <v>157</v>
      </c>
      <c r="B35" s="60">
        <v>50700</v>
      </c>
      <c r="C35" s="85">
        <v>1060</v>
      </c>
      <c r="D35" s="85">
        <f t="shared" si="2"/>
        <v>2120</v>
      </c>
      <c r="E35" s="138"/>
      <c r="F35" s="138"/>
      <c r="G35" s="87">
        <f t="shared" si="3"/>
        <v>3.3263358609287512</v>
      </c>
      <c r="H35" s="140"/>
      <c r="I35" s="140"/>
      <c r="J35" s="142"/>
      <c r="K35" s="144"/>
      <c r="L35" s="136"/>
    </row>
    <row r="36" spans="1:12" ht="20.100000000000001" customHeight="1" x14ac:dyDescent="0.2">
      <c r="A36" s="67" t="s">
        <v>158</v>
      </c>
      <c r="B36" s="60">
        <v>50700</v>
      </c>
      <c r="C36" s="85">
        <v>405</v>
      </c>
      <c r="D36" s="85">
        <f t="shared" si="2"/>
        <v>810</v>
      </c>
      <c r="E36" s="138"/>
      <c r="F36" s="138"/>
      <c r="G36" s="87">
        <f t="shared" si="3"/>
        <v>2.90848501887865</v>
      </c>
      <c r="H36" s="140"/>
      <c r="I36" s="140"/>
      <c r="J36" s="142"/>
      <c r="K36" s="144"/>
      <c r="L36" s="136"/>
    </row>
    <row r="37" spans="1:12" ht="20.100000000000001" customHeight="1" thickBot="1" x14ac:dyDescent="0.25">
      <c r="A37" s="67" t="s">
        <v>159</v>
      </c>
      <c r="B37" s="60">
        <v>50700</v>
      </c>
      <c r="C37" s="53">
        <v>1470</v>
      </c>
      <c r="D37" s="85">
        <f t="shared" si="2"/>
        <v>2940</v>
      </c>
      <c r="E37" s="138"/>
      <c r="F37" s="138"/>
      <c r="G37" s="87">
        <f t="shared" si="3"/>
        <v>3.4683473304121573</v>
      </c>
      <c r="H37" s="140"/>
      <c r="I37" s="140"/>
      <c r="J37" s="142"/>
      <c r="K37" s="144"/>
      <c r="L37" s="136"/>
    </row>
    <row r="38" spans="1:12" ht="20.100000000000001" customHeight="1" thickBot="1" x14ac:dyDescent="0.25">
      <c r="A38" s="71" t="s">
        <v>160</v>
      </c>
      <c r="B38" s="47">
        <v>0</v>
      </c>
      <c r="C38" s="47">
        <v>0</v>
      </c>
      <c r="D38" s="47">
        <f t="shared" si="2"/>
        <v>0</v>
      </c>
      <c r="E38" s="48"/>
      <c r="F38" s="48"/>
      <c r="G38" s="49" t="e">
        <f t="shared" si="3"/>
        <v>#NUM!</v>
      </c>
      <c r="H38" s="49"/>
      <c r="I38" s="49"/>
      <c r="J38" s="50"/>
      <c r="K38" s="51"/>
      <c r="L38" s="52"/>
    </row>
    <row r="39" spans="1:12" ht="15.75" thickTop="1" x14ac:dyDescent="0.2">
      <c r="A39" s="10"/>
      <c r="B39" s="75"/>
      <c r="C39" s="10"/>
      <c r="D39" s="10"/>
      <c r="E39" s="10"/>
      <c r="F39" s="10"/>
      <c r="G39" s="10"/>
      <c r="H39" s="10"/>
      <c r="I39" s="10"/>
      <c r="J39" s="10"/>
      <c r="K39" s="10"/>
      <c r="L39" s="10"/>
    </row>
    <row r="40" spans="1:12" ht="20.100000000000001" customHeight="1" x14ac:dyDescent="0.2">
      <c r="A40" s="10"/>
      <c r="B40" s="10"/>
      <c r="C40" s="10"/>
      <c r="D40" s="10"/>
      <c r="E40" s="10"/>
      <c r="F40" s="10"/>
      <c r="G40" s="10"/>
      <c r="H40" s="10"/>
      <c r="I40" s="10"/>
      <c r="J40" s="10"/>
      <c r="K40" s="10"/>
      <c r="L40" s="10"/>
    </row>
    <row r="41" spans="1:12" ht="39.75" customHeight="1" x14ac:dyDescent="0.2">
      <c r="A41" s="134" t="s">
        <v>184</v>
      </c>
      <c r="B41" s="134"/>
      <c r="C41" s="134"/>
      <c r="D41" s="134"/>
      <c r="E41" s="134"/>
      <c r="F41" s="134"/>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56.25" customHeight="1" thickTop="1" thickBot="1" x14ac:dyDescent="0.25">
      <c r="A43" s="33" t="s">
        <v>0</v>
      </c>
      <c r="B43" s="34" t="s">
        <v>3</v>
      </c>
      <c r="C43" s="34" t="s">
        <v>4</v>
      </c>
      <c r="D43" s="34" t="s">
        <v>5</v>
      </c>
      <c r="E43" s="10"/>
      <c r="F43" s="10"/>
      <c r="G43" s="10"/>
      <c r="H43" s="10"/>
      <c r="I43" s="10"/>
      <c r="J43" s="10"/>
      <c r="K43" s="10"/>
      <c r="L43" s="10"/>
    </row>
    <row r="44" spans="1:12" ht="20.100000000000001" customHeight="1" thickTop="1" x14ac:dyDescent="0.2">
      <c r="A44" s="92" t="s">
        <v>125</v>
      </c>
      <c r="B44" s="116">
        <v>50700</v>
      </c>
      <c r="C44" s="116">
        <v>1470</v>
      </c>
      <c r="D44" s="116">
        <f t="shared" ref="D44:D54" si="4">C44*2</f>
        <v>2940</v>
      </c>
      <c r="E44" s="10"/>
      <c r="F44" s="10"/>
      <c r="G44" s="10"/>
      <c r="H44" s="10"/>
      <c r="I44" s="10"/>
      <c r="J44" s="10"/>
      <c r="K44" s="10"/>
      <c r="L44" s="10"/>
    </row>
    <row r="45" spans="1:12" ht="20.100000000000001" customHeight="1" x14ac:dyDescent="0.2">
      <c r="A45" s="93" t="s">
        <v>126</v>
      </c>
      <c r="B45" s="114">
        <v>50700</v>
      </c>
      <c r="C45" s="114">
        <v>2030</v>
      </c>
      <c r="D45" s="114">
        <f t="shared" si="4"/>
        <v>4060</v>
      </c>
      <c r="E45" s="10"/>
      <c r="F45" s="10"/>
      <c r="G45" s="10"/>
      <c r="H45" s="10"/>
      <c r="I45" s="10"/>
      <c r="J45" s="10"/>
      <c r="K45" s="10"/>
      <c r="L45" s="10"/>
    </row>
    <row r="46" spans="1:12" ht="20.100000000000001" customHeight="1" x14ac:dyDescent="0.2">
      <c r="A46" s="93" t="s">
        <v>127</v>
      </c>
      <c r="B46" s="114">
        <v>50700</v>
      </c>
      <c r="C46" s="114">
        <v>2800</v>
      </c>
      <c r="D46" s="114">
        <f t="shared" si="4"/>
        <v>5600</v>
      </c>
      <c r="E46" s="10"/>
      <c r="F46" s="10"/>
      <c r="G46" s="10"/>
      <c r="H46" s="10"/>
      <c r="I46" s="10"/>
      <c r="J46" s="10"/>
      <c r="K46" s="10"/>
      <c r="L46" s="10"/>
    </row>
    <row r="47" spans="1:12" ht="20.100000000000001" customHeight="1" x14ac:dyDescent="0.2">
      <c r="A47" s="93" t="s">
        <v>128</v>
      </c>
      <c r="B47" s="114">
        <v>50700</v>
      </c>
      <c r="C47" s="114">
        <v>2030</v>
      </c>
      <c r="D47" s="114">
        <f t="shared" si="4"/>
        <v>4060</v>
      </c>
      <c r="E47" s="10"/>
      <c r="F47" s="10"/>
      <c r="G47" s="10"/>
      <c r="H47" s="10"/>
      <c r="I47" s="10"/>
      <c r="J47" s="10"/>
      <c r="K47" s="10"/>
      <c r="L47" s="10"/>
    </row>
    <row r="48" spans="1:12" ht="20.100000000000001" customHeight="1" thickBot="1" x14ac:dyDescent="0.25">
      <c r="A48" s="93" t="s">
        <v>129</v>
      </c>
      <c r="B48" s="114">
        <v>50700</v>
      </c>
      <c r="C48" s="114">
        <v>2800</v>
      </c>
      <c r="D48" s="114">
        <f t="shared" si="4"/>
        <v>5600</v>
      </c>
      <c r="E48" s="10"/>
      <c r="F48" s="10"/>
      <c r="G48" s="10"/>
      <c r="H48" s="10"/>
      <c r="I48" s="10"/>
      <c r="J48" s="10"/>
      <c r="K48" s="10"/>
      <c r="L48" s="10"/>
    </row>
    <row r="49" spans="1:12" ht="20.100000000000001" customHeight="1" thickBot="1" x14ac:dyDescent="0.25">
      <c r="A49" s="98" t="s">
        <v>130</v>
      </c>
      <c r="B49" s="126">
        <v>0</v>
      </c>
      <c r="C49" s="126">
        <v>0</v>
      </c>
      <c r="D49" s="126">
        <f t="shared" si="4"/>
        <v>0</v>
      </c>
      <c r="E49" s="10"/>
      <c r="F49" s="10"/>
      <c r="G49" s="10"/>
      <c r="H49" s="10"/>
      <c r="I49" s="10"/>
      <c r="J49" s="10"/>
      <c r="K49" s="10"/>
      <c r="L49" s="10"/>
    </row>
    <row r="50" spans="1:12" ht="20.100000000000001" customHeight="1" thickTop="1" x14ac:dyDescent="0.2">
      <c r="A50" s="45" t="s">
        <v>131</v>
      </c>
      <c r="B50" s="116">
        <v>50700</v>
      </c>
      <c r="C50" s="129">
        <v>3870</v>
      </c>
      <c r="D50" s="130">
        <f t="shared" si="4"/>
        <v>7740</v>
      </c>
      <c r="E50" s="10"/>
      <c r="F50" s="10"/>
      <c r="G50" s="10"/>
      <c r="H50" s="10"/>
      <c r="I50" s="10"/>
      <c r="J50" s="10"/>
      <c r="K50" s="10"/>
      <c r="L50" s="10"/>
    </row>
    <row r="51" spans="1:12" ht="20.100000000000001" customHeight="1" x14ac:dyDescent="0.2">
      <c r="A51" s="42" t="s">
        <v>132</v>
      </c>
      <c r="B51" s="114">
        <v>50700</v>
      </c>
      <c r="C51" s="115">
        <v>2030</v>
      </c>
      <c r="D51" s="115">
        <f t="shared" si="4"/>
        <v>4060</v>
      </c>
      <c r="E51" s="10"/>
      <c r="F51" s="10"/>
      <c r="G51" s="10"/>
      <c r="H51" s="10"/>
      <c r="I51" s="10"/>
      <c r="J51" s="10"/>
      <c r="K51" s="10"/>
      <c r="L51" s="10"/>
    </row>
    <row r="52" spans="1:12" ht="20.100000000000001" customHeight="1" x14ac:dyDescent="0.2">
      <c r="A52" s="42" t="s">
        <v>133</v>
      </c>
      <c r="B52" s="114">
        <v>50700</v>
      </c>
      <c r="C52" s="115">
        <v>1060</v>
      </c>
      <c r="D52" s="115">
        <f t="shared" si="4"/>
        <v>2120</v>
      </c>
      <c r="E52" s="10"/>
      <c r="F52" s="10"/>
      <c r="G52" s="10"/>
      <c r="H52" s="10"/>
      <c r="I52" s="10"/>
      <c r="J52" s="10"/>
      <c r="K52" s="10"/>
      <c r="L52" s="10"/>
    </row>
    <row r="53" spans="1:12" ht="20.100000000000001" customHeight="1" x14ac:dyDescent="0.2">
      <c r="A53" s="42" t="s">
        <v>134</v>
      </c>
      <c r="B53" s="114">
        <v>50700</v>
      </c>
      <c r="C53" s="118">
        <v>7340</v>
      </c>
      <c r="D53" s="115">
        <f t="shared" si="4"/>
        <v>14680</v>
      </c>
      <c r="E53" s="10"/>
      <c r="F53" s="10"/>
      <c r="G53" s="10"/>
      <c r="H53" s="10"/>
      <c r="I53" s="10"/>
      <c r="J53" s="10"/>
      <c r="K53" s="10"/>
      <c r="L53" s="10"/>
    </row>
    <row r="54" spans="1:12" ht="20.100000000000001" customHeight="1" thickBot="1" x14ac:dyDescent="0.25">
      <c r="A54" s="42" t="s">
        <v>135</v>
      </c>
      <c r="B54" s="114">
        <v>50700</v>
      </c>
      <c r="C54" s="115">
        <v>5320</v>
      </c>
      <c r="D54" s="115">
        <f t="shared" si="4"/>
        <v>10640</v>
      </c>
      <c r="E54" s="10"/>
      <c r="F54" s="10"/>
      <c r="G54" s="10"/>
      <c r="H54" s="10"/>
      <c r="I54" s="10"/>
      <c r="J54" s="10"/>
      <c r="K54" s="10"/>
      <c r="L54" s="10"/>
    </row>
    <row r="55" spans="1:12" ht="20.100000000000001" customHeight="1" thickBot="1" x14ac:dyDescent="0.25">
      <c r="A55" s="46" t="s">
        <v>136</v>
      </c>
      <c r="B55" s="123">
        <v>0</v>
      </c>
      <c r="C55" s="123">
        <v>0</v>
      </c>
      <c r="D55" s="123">
        <v>0</v>
      </c>
      <c r="E55" s="10"/>
      <c r="F55" s="10"/>
      <c r="G55" s="10"/>
      <c r="H55" s="10"/>
      <c r="I55" s="10"/>
      <c r="J55" s="10"/>
      <c r="K55" s="10"/>
      <c r="L55" s="10"/>
    </row>
    <row r="56" spans="1:12" ht="20.100000000000001" customHeight="1" thickTop="1" x14ac:dyDescent="0.2">
      <c r="A56" s="45" t="s">
        <v>137</v>
      </c>
      <c r="B56" s="116">
        <v>50700</v>
      </c>
      <c r="C56" s="127">
        <v>2800</v>
      </c>
      <c r="D56" s="127">
        <f>C56*2</f>
        <v>5600</v>
      </c>
      <c r="E56" s="10"/>
      <c r="F56" s="10"/>
      <c r="G56" s="10"/>
      <c r="H56" s="10"/>
      <c r="I56" s="10"/>
      <c r="J56" s="10"/>
      <c r="K56" s="10"/>
      <c r="L56" s="10"/>
    </row>
    <row r="57" spans="1:12" ht="20.100000000000001" customHeight="1" x14ac:dyDescent="0.2">
      <c r="A57" s="42" t="s">
        <v>138</v>
      </c>
      <c r="B57" s="114">
        <v>50700</v>
      </c>
      <c r="C57" s="114">
        <v>2030</v>
      </c>
      <c r="D57" s="114">
        <f t="shared" ref="D57:D79" si="5">C57*2</f>
        <v>4060</v>
      </c>
      <c r="E57" s="10"/>
      <c r="F57" s="10"/>
      <c r="G57" s="10"/>
      <c r="H57" s="10"/>
      <c r="I57" s="10"/>
      <c r="J57" s="10"/>
      <c r="K57" s="10"/>
      <c r="L57" s="10"/>
    </row>
    <row r="58" spans="1:12" ht="20.100000000000001" customHeight="1" x14ac:dyDescent="0.2">
      <c r="A58" s="42" t="s">
        <v>139</v>
      </c>
      <c r="B58" s="114">
        <v>50700</v>
      </c>
      <c r="C58" s="114">
        <v>2800</v>
      </c>
      <c r="D58" s="114">
        <f t="shared" si="5"/>
        <v>5600</v>
      </c>
      <c r="E58" s="10"/>
      <c r="F58" s="10"/>
      <c r="G58" s="10"/>
      <c r="H58" s="10"/>
      <c r="I58" s="10"/>
      <c r="J58" s="10"/>
      <c r="K58" s="10"/>
      <c r="L58" s="10"/>
    </row>
    <row r="59" spans="1:12" ht="20.100000000000001" customHeight="1" x14ac:dyDescent="0.2">
      <c r="A59" s="42" t="s">
        <v>140</v>
      </c>
      <c r="B59" s="114">
        <v>50700</v>
      </c>
      <c r="C59" s="114">
        <v>1060</v>
      </c>
      <c r="D59" s="114">
        <f t="shared" si="5"/>
        <v>2120</v>
      </c>
      <c r="E59" s="10"/>
      <c r="F59" s="10"/>
      <c r="G59" s="10"/>
      <c r="H59" s="10"/>
      <c r="I59" s="10"/>
      <c r="J59" s="10"/>
      <c r="K59" s="10"/>
      <c r="L59" s="10"/>
    </row>
    <row r="60" spans="1:12" ht="20.100000000000001" customHeight="1" thickBot="1" x14ac:dyDescent="0.25">
      <c r="A60" s="42" t="s">
        <v>141</v>
      </c>
      <c r="B60" s="114">
        <v>50700</v>
      </c>
      <c r="C60" s="114">
        <v>3870</v>
      </c>
      <c r="D60" s="114">
        <f t="shared" si="5"/>
        <v>7740</v>
      </c>
      <c r="E60" s="10"/>
      <c r="F60" s="10"/>
      <c r="G60" s="10"/>
      <c r="H60" s="10"/>
      <c r="I60" s="10"/>
      <c r="J60" s="10"/>
      <c r="K60" s="10"/>
      <c r="L60" s="10"/>
    </row>
    <row r="61" spans="1:12" ht="20.100000000000001" customHeight="1" thickBot="1" x14ac:dyDescent="0.25">
      <c r="A61" s="46" t="s">
        <v>142</v>
      </c>
      <c r="B61" s="123">
        <v>0</v>
      </c>
      <c r="C61" s="123">
        <v>0</v>
      </c>
      <c r="D61" s="123">
        <f t="shared" si="5"/>
        <v>0</v>
      </c>
      <c r="E61" s="10"/>
      <c r="F61" s="10"/>
      <c r="G61" s="10"/>
      <c r="H61" s="10"/>
      <c r="I61" s="10"/>
      <c r="J61" s="10"/>
      <c r="K61" s="10"/>
      <c r="L61" s="10"/>
    </row>
    <row r="62" spans="1:12" ht="20.100000000000001" customHeight="1" thickTop="1" x14ac:dyDescent="0.2">
      <c r="A62" s="69" t="s">
        <v>143</v>
      </c>
      <c r="B62" s="116">
        <v>50700</v>
      </c>
      <c r="C62" s="129">
        <v>213</v>
      </c>
      <c r="D62" s="129">
        <f t="shared" si="5"/>
        <v>426</v>
      </c>
      <c r="E62" s="10"/>
      <c r="F62" s="10"/>
      <c r="G62" s="10"/>
      <c r="H62" s="10"/>
      <c r="I62" s="10"/>
      <c r="J62" s="10"/>
      <c r="K62" s="10"/>
      <c r="L62" s="10"/>
    </row>
    <row r="63" spans="1:12" ht="20.100000000000001" customHeight="1" x14ac:dyDescent="0.2">
      <c r="A63" s="67" t="s">
        <v>144</v>
      </c>
      <c r="B63" s="114">
        <v>50700</v>
      </c>
      <c r="C63" s="118">
        <v>2030</v>
      </c>
      <c r="D63" s="118">
        <f t="shared" si="5"/>
        <v>4060</v>
      </c>
      <c r="E63" s="10"/>
      <c r="F63" s="10"/>
      <c r="G63" s="10"/>
      <c r="H63" s="10"/>
      <c r="I63" s="10"/>
      <c r="J63" s="10"/>
      <c r="K63" s="10"/>
      <c r="L63" s="10"/>
    </row>
    <row r="64" spans="1:12" ht="20.100000000000001" customHeight="1" x14ac:dyDescent="0.2">
      <c r="A64" s="67" t="s">
        <v>145</v>
      </c>
      <c r="B64" s="114">
        <v>50700</v>
      </c>
      <c r="C64" s="118">
        <v>772</v>
      </c>
      <c r="D64" s="118">
        <f t="shared" si="5"/>
        <v>1544</v>
      </c>
      <c r="E64" s="10"/>
      <c r="F64" s="10"/>
      <c r="G64" s="10"/>
      <c r="H64" s="10"/>
      <c r="I64" s="10"/>
      <c r="J64" s="10"/>
      <c r="K64" s="10"/>
      <c r="L64" s="10"/>
    </row>
    <row r="65" spans="1:12" ht="20.100000000000001" customHeight="1" x14ac:dyDescent="0.2">
      <c r="A65" s="67" t="s">
        <v>146</v>
      </c>
      <c r="B65" s="114">
        <v>50700</v>
      </c>
      <c r="C65" s="118">
        <v>1060</v>
      </c>
      <c r="D65" s="118">
        <f t="shared" si="5"/>
        <v>2120</v>
      </c>
      <c r="E65" s="10"/>
      <c r="F65" s="10"/>
      <c r="G65" s="10"/>
      <c r="H65" s="10"/>
      <c r="I65" s="10"/>
      <c r="J65" s="10"/>
      <c r="K65" s="10"/>
      <c r="L65" s="10"/>
    </row>
    <row r="66" spans="1:12" ht="20.100000000000001" customHeight="1" thickBot="1" x14ac:dyDescent="0.25">
      <c r="A66" s="67" t="s">
        <v>147</v>
      </c>
      <c r="B66" s="114">
        <v>50700</v>
      </c>
      <c r="C66" s="118">
        <v>1060</v>
      </c>
      <c r="D66" s="118">
        <f t="shared" si="5"/>
        <v>2120</v>
      </c>
      <c r="E66" s="10"/>
      <c r="F66" s="10"/>
      <c r="G66" s="10"/>
      <c r="H66" s="10"/>
      <c r="I66" s="10"/>
      <c r="J66" s="10"/>
      <c r="K66" s="10"/>
      <c r="L66" s="10"/>
    </row>
    <row r="67" spans="1:12" ht="20.100000000000001" customHeight="1" thickBot="1" x14ac:dyDescent="0.25">
      <c r="A67" s="70" t="s">
        <v>148</v>
      </c>
      <c r="B67" s="123">
        <v>0</v>
      </c>
      <c r="C67" s="123">
        <v>0</v>
      </c>
      <c r="D67" s="123">
        <f t="shared" si="5"/>
        <v>0</v>
      </c>
      <c r="E67" s="10"/>
      <c r="F67" s="10"/>
      <c r="G67" s="10"/>
      <c r="H67" s="10"/>
      <c r="I67" s="10"/>
      <c r="J67" s="10"/>
      <c r="K67" s="10"/>
      <c r="L67" s="10"/>
    </row>
    <row r="68" spans="1:12" ht="20.100000000000001" customHeight="1" thickTop="1" x14ac:dyDescent="0.2">
      <c r="A68" s="69" t="s">
        <v>149</v>
      </c>
      <c r="B68" s="116">
        <v>50700</v>
      </c>
      <c r="C68" s="120">
        <v>1060</v>
      </c>
      <c r="D68" s="120">
        <f t="shared" si="5"/>
        <v>2120</v>
      </c>
      <c r="E68" s="10"/>
      <c r="F68" s="10"/>
      <c r="G68" s="10"/>
      <c r="H68" s="10"/>
      <c r="I68" s="10"/>
      <c r="J68" s="10"/>
      <c r="K68" s="10"/>
      <c r="L68" s="10"/>
    </row>
    <row r="69" spans="1:12" ht="20.100000000000001" customHeight="1" x14ac:dyDescent="0.2">
      <c r="A69" s="67" t="s">
        <v>150</v>
      </c>
      <c r="B69" s="114">
        <v>50700</v>
      </c>
      <c r="C69" s="118">
        <v>3870</v>
      </c>
      <c r="D69" s="118">
        <f t="shared" si="5"/>
        <v>7740</v>
      </c>
      <c r="E69" s="10"/>
      <c r="F69" s="10"/>
      <c r="G69" s="10"/>
      <c r="H69" s="10"/>
      <c r="I69" s="10"/>
      <c r="J69" s="10"/>
      <c r="K69" s="10"/>
      <c r="L69" s="10"/>
    </row>
    <row r="70" spans="1:12" ht="20.100000000000001" customHeight="1" x14ac:dyDescent="0.2">
      <c r="A70" s="67" t="s">
        <v>151</v>
      </c>
      <c r="B70" s="114">
        <v>50700</v>
      </c>
      <c r="C70" s="118">
        <v>1060</v>
      </c>
      <c r="D70" s="118">
        <f t="shared" si="5"/>
        <v>2120</v>
      </c>
      <c r="E70" s="10"/>
      <c r="F70" s="10"/>
      <c r="G70" s="10"/>
      <c r="H70" s="10"/>
      <c r="I70" s="10"/>
      <c r="J70" s="10"/>
      <c r="K70" s="10"/>
      <c r="L70" s="10"/>
    </row>
    <row r="71" spans="1:12" ht="20.100000000000001" customHeight="1" x14ac:dyDescent="0.2">
      <c r="A71" s="67" t="s">
        <v>152</v>
      </c>
      <c r="B71" s="114">
        <v>50700</v>
      </c>
      <c r="C71" s="118">
        <v>2800</v>
      </c>
      <c r="D71" s="118">
        <f t="shared" si="5"/>
        <v>5600</v>
      </c>
      <c r="E71" s="10"/>
      <c r="F71" s="10"/>
      <c r="G71" s="10"/>
      <c r="H71" s="10"/>
      <c r="I71" s="10"/>
      <c r="J71" s="10"/>
      <c r="K71" s="10"/>
      <c r="L71" s="10"/>
    </row>
    <row r="72" spans="1:12" ht="20.100000000000001" customHeight="1" thickBot="1" x14ac:dyDescent="0.25">
      <c r="A72" s="67" t="s">
        <v>153</v>
      </c>
      <c r="B72" s="114">
        <v>50700</v>
      </c>
      <c r="C72" s="122">
        <v>405</v>
      </c>
      <c r="D72" s="118">
        <f t="shared" si="5"/>
        <v>810</v>
      </c>
      <c r="E72" s="10"/>
      <c r="F72" s="10"/>
      <c r="G72" s="10"/>
      <c r="H72" s="10"/>
      <c r="I72" s="10"/>
      <c r="J72" s="10"/>
      <c r="K72" s="10"/>
      <c r="L72" s="10"/>
    </row>
    <row r="73" spans="1:12" ht="20.100000000000001" customHeight="1" thickBot="1" x14ac:dyDescent="0.25">
      <c r="A73" s="71" t="s">
        <v>154</v>
      </c>
      <c r="B73" s="124">
        <v>0</v>
      </c>
      <c r="C73" s="124">
        <v>0</v>
      </c>
      <c r="D73" s="124">
        <f t="shared" si="5"/>
        <v>0</v>
      </c>
      <c r="E73" s="10"/>
      <c r="F73" s="10"/>
      <c r="G73" s="10"/>
      <c r="H73" s="10"/>
      <c r="I73" s="10"/>
      <c r="J73" s="10"/>
      <c r="K73" s="10"/>
      <c r="L73" s="10"/>
    </row>
    <row r="74" spans="1:12" ht="20.100000000000001" customHeight="1" thickTop="1" x14ac:dyDescent="0.2">
      <c r="A74" s="69" t="s">
        <v>155</v>
      </c>
      <c r="B74" s="116">
        <v>50700</v>
      </c>
      <c r="C74" s="120">
        <v>405</v>
      </c>
      <c r="D74" s="120">
        <f t="shared" si="5"/>
        <v>810</v>
      </c>
      <c r="E74" s="10"/>
      <c r="F74" s="10"/>
      <c r="G74" s="10"/>
      <c r="H74" s="10"/>
      <c r="I74" s="10"/>
      <c r="J74" s="10"/>
      <c r="K74" s="10"/>
      <c r="L74" s="10"/>
    </row>
    <row r="75" spans="1:12" ht="20.100000000000001" customHeight="1" x14ac:dyDescent="0.2">
      <c r="A75" s="67" t="s">
        <v>156</v>
      </c>
      <c r="B75" s="114">
        <v>50700</v>
      </c>
      <c r="C75" s="118">
        <v>559</v>
      </c>
      <c r="D75" s="118">
        <f t="shared" si="5"/>
        <v>1118</v>
      </c>
      <c r="E75" s="10"/>
      <c r="F75" s="10"/>
      <c r="G75" s="10"/>
      <c r="H75" s="10"/>
      <c r="I75" s="10"/>
      <c r="J75" s="10"/>
      <c r="K75" s="10"/>
      <c r="L75" s="10"/>
    </row>
    <row r="76" spans="1:12" ht="20.100000000000001" customHeight="1" x14ac:dyDescent="0.2">
      <c r="A76" s="67" t="s">
        <v>157</v>
      </c>
      <c r="B76" s="114">
        <v>50700</v>
      </c>
      <c r="C76" s="118">
        <v>1060</v>
      </c>
      <c r="D76" s="118">
        <f t="shared" si="5"/>
        <v>2120</v>
      </c>
      <c r="E76" s="10"/>
      <c r="F76" s="10"/>
      <c r="G76" s="10"/>
      <c r="H76" s="10"/>
      <c r="I76" s="10"/>
      <c r="J76" s="10"/>
      <c r="K76" s="10"/>
      <c r="L76" s="10"/>
    </row>
    <row r="77" spans="1:12" ht="20.100000000000001" customHeight="1" x14ac:dyDescent="0.2">
      <c r="A77" s="67" t="s">
        <v>158</v>
      </c>
      <c r="B77" s="114">
        <v>50700</v>
      </c>
      <c r="C77" s="118">
        <v>405</v>
      </c>
      <c r="D77" s="118">
        <f t="shared" si="5"/>
        <v>810</v>
      </c>
      <c r="E77" s="10"/>
      <c r="F77" s="10"/>
      <c r="G77" s="10"/>
      <c r="H77" s="10"/>
      <c r="I77" s="10"/>
      <c r="J77" s="10"/>
      <c r="K77" s="10"/>
      <c r="L77" s="10"/>
    </row>
    <row r="78" spans="1:12" ht="20.100000000000001" customHeight="1" thickBot="1" x14ac:dyDescent="0.25">
      <c r="A78" s="67" t="s">
        <v>159</v>
      </c>
      <c r="B78" s="114">
        <v>50700</v>
      </c>
      <c r="C78" s="122">
        <v>1470</v>
      </c>
      <c r="D78" s="118">
        <f t="shared" si="5"/>
        <v>2940</v>
      </c>
      <c r="E78" s="10"/>
      <c r="F78" s="10"/>
      <c r="G78" s="10"/>
      <c r="H78" s="10"/>
      <c r="I78" s="10"/>
      <c r="J78" s="10"/>
      <c r="K78" s="10"/>
      <c r="L78" s="10"/>
    </row>
    <row r="79" spans="1:12" ht="20.100000000000001" customHeight="1" thickBot="1" x14ac:dyDescent="0.25">
      <c r="A79" s="71" t="s">
        <v>160</v>
      </c>
      <c r="B79" s="124">
        <v>0</v>
      </c>
      <c r="C79" s="124">
        <v>0</v>
      </c>
      <c r="D79" s="124">
        <f t="shared" si="5"/>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ht="20.100000000000001" customHeight="1" x14ac:dyDescent="0.2">
      <c r="A129" s="10"/>
      <c r="B129" s="10"/>
      <c r="C129" s="10"/>
      <c r="D129" s="10"/>
      <c r="E129" s="10"/>
      <c r="F129" s="10"/>
      <c r="G129" s="10"/>
      <c r="H129" s="10"/>
      <c r="I129" s="10"/>
      <c r="J129" s="10"/>
      <c r="K129" s="10"/>
      <c r="L129" s="10"/>
    </row>
    <row r="130" spans="1:12" ht="20.100000000000001" customHeight="1"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row r="224" spans="1:12" x14ac:dyDescent="0.2">
      <c r="A224" s="10"/>
      <c r="B224" s="10"/>
      <c r="C224" s="10"/>
      <c r="D224" s="10"/>
      <c r="E224" s="10"/>
      <c r="F224" s="10"/>
      <c r="G224" s="10"/>
      <c r="H224" s="10"/>
      <c r="I224" s="10"/>
      <c r="J224" s="10"/>
      <c r="K224" s="10"/>
      <c r="L224" s="10"/>
    </row>
    <row r="225" spans="1:12" x14ac:dyDescent="0.2">
      <c r="A225" s="10"/>
      <c r="B225" s="10"/>
      <c r="C225" s="10"/>
      <c r="D225" s="10"/>
      <c r="E225" s="10"/>
      <c r="F225" s="10"/>
      <c r="G225" s="10"/>
      <c r="H225" s="10"/>
      <c r="I225" s="10"/>
      <c r="J225" s="10"/>
      <c r="K225" s="10"/>
      <c r="L225" s="10"/>
    </row>
  </sheetData>
  <mergeCells count="4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A41:F41"/>
    <mergeCell ref="L27:L31"/>
    <mergeCell ref="E33:E37"/>
    <mergeCell ref="F33:F37"/>
    <mergeCell ref="H33:H37"/>
    <mergeCell ref="I33:I37"/>
    <mergeCell ref="J33:J37"/>
    <mergeCell ref="K33:K37"/>
    <mergeCell ref="L33:L37"/>
    <mergeCell ref="E27:E31"/>
    <mergeCell ref="F27:F31"/>
    <mergeCell ref="H27:H31"/>
    <mergeCell ref="I27:I31"/>
    <mergeCell ref="J27:J31"/>
    <mergeCell ref="K27:K31"/>
  </mergeCells>
  <printOptions horizontalCentered="1"/>
  <pageMargins left="0.2" right="0.2" top="1.25" bottom="0.75" header="0.3" footer="0.3"/>
  <pageSetup scale="55" orientation="landscape" r:id="rId1"/>
  <headerFooter>
    <oddHeader xml:space="preserve">&amp;C&amp;20Study B05897
Test #7
</oddHeader>
    <oddFooter>Page &amp;P of &amp;N</oddFooter>
  </headerFooter>
  <rowBreaks count="1" manualBreakCount="1">
    <brk id="2" max="11"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2.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F8B16C-299A-401D-B451-6CC751221F8A}">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30b2e096-cf50-43d9-8b28-738f2a4fde85"/>
    <ds:schemaRef ds:uri="http://purl.org/dc/terms/"/>
    <ds:schemaRef ds:uri="http://schemas.openxmlformats.org/package/2006/metadata/core-properties"/>
    <ds:schemaRef ds:uri="3d1e4bae-7245-4c37-bba0-e395492f20b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Overview</vt:lpstr>
      <vt:lpstr>Information and Glossary</vt:lpstr>
      <vt:lpstr>Environmental conditions</vt:lpstr>
      <vt:lpstr>Expanded polyethylene foam</vt:lpstr>
      <vt:lpstr>Hardcover book cover</vt:lpstr>
      <vt:lpstr>Softcover book cover</vt:lpstr>
      <vt:lpstr>Plastic protective cover</vt:lpstr>
      <vt:lpstr>'Expanded polyethylene foam'!Print_Area</vt:lpstr>
      <vt:lpstr>'Hardcover book cover'!Print_Area</vt:lpstr>
      <vt:lpstr>'Plastic protective cover'!Print_Area</vt:lpstr>
      <vt:lpstr>'Softcover book cover'!Print_Area</vt:lpstr>
    </vt:vector>
  </TitlesOfParts>
  <Company>Battelle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Battelle</dc:creator>
  <cp:lastModifiedBy>Morgan,Kendra</cp:lastModifiedBy>
  <cp:lastPrinted>2021-01-29T14:06:40Z</cp:lastPrinted>
  <dcterms:created xsi:type="dcterms:W3CDTF">2003-06-12T11:20:39Z</dcterms:created>
  <dcterms:modified xsi:type="dcterms:W3CDTF">2021-02-10T18:25:29Z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