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2.xml" ContentType="application/vnd.openxmlformats-officedocument.drawingml.chartshapes+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026"/>
  <workbookPr codeName="ThisWorkbook" defaultThemeVersion="124226"/>
  <mc:AlternateContent xmlns:mc="http://schemas.openxmlformats.org/markup-compatibility/2006">
    <mc:Choice Requires="x15">
      <x15ac:absPath xmlns:x15ac="http://schemas.microsoft.com/office/spreadsheetml/2010/11/ac" url="C:\Users\morgank\Desktop\data - final check\For Publication\"/>
    </mc:Choice>
  </mc:AlternateContent>
  <xr:revisionPtr revIDLastSave="0" documentId="13_ncr:1_{AE41B868-192B-4902-8755-458E508D7ADD}" xr6:coauthVersionLast="45" xr6:coauthVersionMax="45" xr10:uidLastSave="{00000000-0000-0000-0000-000000000000}"/>
  <bookViews>
    <workbookView xWindow="-120" yWindow="-120" windowWidth="29040" windowHeight="17640" tabRatio="662" xr2:uid="{00000000-000D-0000-FFFF-FFFF00000000}"/>
  </bookViews>
  <sheets>
    <sheet name="Overview" sheetId="21" r:id="rId1"/>
    <sheet name="Information and Glossary" sheetId="23" r:id="rId2"/>
    <sheet name="Test 2 chart" sheetId="22" r:id="rId3"/>
    <sheet name="Environmental conditions" sheetId="27" r:id="rId4"/>
    <sheet name="Children's board book" sheetId="28" r:id="rId5"/>
    <sheet name="Archival folder" sheetId="24" r:id="rId6"/>
    <sheet name="Braille pages" sheetId="29" r:id="rId7"/>
    <sheet name="Glossy pages" sheetId="25" r:id="rId8"/>
    <sheet name="Magazine pages" sheetId="26" r:id="rId9"/>
  </sheets>
  <definedNames>
    <definedName name="_xlnm.Print_Area" localSheetId="5">'Archival folder'!$A$2:$L$32</definedName>
    <definedName name="_xlnm.Print_Area" localSheetId="6">'Braille pages'!$A$2:$L$32</definedName>
    <definedName name="_xlnm.Print_Area" localSheetId="4">'Children''s board book'!$A$2:$L$32</definedName>
    <definedName name="_xlnm.Print_Area" localSheetId="3">'Environmental conditions'!$A$2:$L$34</definedName>
    <definedName name="_xlnm.Print_Area" localSheetId="7">'Glossy pages'!$A$2:$L$32</definedName>
    <definedName name="_xlnm.Print_Area" localSheetId="8">'Magazine pages'!$A$2:$L$32</definedName>
  </definedNames>
  <calcPr calcId="191028"/>
  <fileRecoveryPr autoRecover="0"/>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E61" i="26" l="1"/>
  <c r="E55" i="26"/>
  <c r="E49" i="26"/>
  <c r="D47" i="26"/>
  <c r="E43" i="26"/>
  <c r="D41" i="26"/>
  <c r="D39" i="26"/>
  <c r="D37" i="26"/>
  <c r="E37" i="26" s="1"/>
  <c r="E61" i="25"/>
  <c r="D56" i="25"/>
  <c r="D55" i="25"/>
  <c r="E55" i="25" s="1"/>
  <c r="E49" i="25"/>
  <c r="D47" i="25"/>
  <c r="D46" i="25"/>
  <c r="D45" i="25"/>
  <c r="D44" i="25"/>
  <c r="D43" i="25"/>
  <c r="E43" i="25" s="1"/>
  <c r="D41" i="25"/>
  <c r="D40" i="25"/>
  <c r="D39" i="25"/>
  <c r="D38" i="25"/>
  <c r="D37" i="25"/>
  <c r="E37" i="25" s="1"/>
  <c r="E61" i="29"/>
  <c r="E55" i="29"/>
  <c r="E49" i="29"/>
  <c r="D44" i="29"/>
  <c r="E43" i="29"/>
  <c r="D40" i="29"/>
  <c r="D39" i="29"/>
  <c r="D38" i="29"/>
  <c r="D37" i="29"/>
  <c r="E37" i="29" s="1"/>
  <c r="E61" i="24"/>
  <c r="E55" i="24"/>
  <c r="E49" i="24"/>
  <c r="E43" i="24"/>
  <c r="E37" i="24"/>
  <c r="E61" i="28"/>
  <c r="E55" i="28"/>
  <c r="D53" i="28"/>
  <c r="E49" i="28"/>
  <c r="E43" i="28"/>
  <c r="D41" i="28"/>
  <c r="D40" i="28"/>
  <c r="D39" i="28"/>
  <c r="D38" i="28"/>
  <c r="D37" i="28"/>
  <c r="E37" i="28" s="1"/>
  <c r="J3" i="25" l="1"/>
  <c r="P4" i="25"/>
  <c r="G32" i="29"/>
  <c r="G31" i="29"/>
  <c r="G30" i="29"/>
  <c r="G29" i="29"/>
  <c r="G28" i="29"/>
  <c r="G27" i="29"/>
  <c r="F27" i="29"/>
  <c r="E27" i="29"/>
  <c r="G26" i="29"/>
  <c r="G25" i="29"/>
  <c r="G24" i="29"/>
  <c r="G23" i="29"/>
  <c r="G22" i="29"/>
  <c r="G21" i="29"/>
  <c r="F21" i="29"/>
  <c r="E21" i="29"/>
  <c r="G20" i="29"/>
  <c r="G19" i="29"/>
  <c r="G18" i="29"/>
  <c r="G17" i="29"/>
  <c r="G16" i="29"/>
  <c r="G15" i="29"/>
  <c r="F15" i="29"/>
  <c r="E15" i="29"/>
  <c r="G14" i="29"/>
  <c r="G13" i="29"/>
  <c r="G12" i="29"/>
  <c r="G11" i="29"/>
  <c r="D10" i="29"/>
  <c r="G10" i="29" s="1"/>
  <c r="G9" i="29"/>
  <c r="F9" i="29"/>
  <c r="E9" i="29"/>
  <c r="G8" i="29"/>
  <c r="G7" i="29"/>
  <c r="D6" i="29"/>
  <c r="G6" i="29" s="1"/>
  <c r="D5" i="29"/>
  <c r="G5" i="29" s="1"/>
  <c r="P4" i="29"/>
  <c r="D4" i="29"/>
  <c r="G4" i="29" s="1"/>
  <c r="D3" i="29"/>
  <c r="J3" i="24"/>
  <c r="P4" i="24"/>
  <c r="G32" i="28"/>
  <c r="G31" i="28"/>
  <c r="G30" i="28"/>
  <c r="G29" i="28"/>
  <c r="G28" i="28"/>
  <c r="G27" i="28"/>
  <c r="F27" i="28"/>
  <c r="E27" i="28"/>
  <c r="G26" i="28"/>
  <c r="G25" i="28"/>
  <c r="G24" i="28"/>
  <c r="G23" i="28"/>
  <c r="G22" i="28"/>
  <c r="G21" i="28"/>
  <c r="F21" i="28"/>
  <c r="E21" i="28"/>
  <c r="G20" i="28"/>
  <c r="D19" i="28"/>
  <c r="G19" i="28" s="1"/>
  <c r="G18" i="28"/>
  <c r="G17" i="28"/>
  <c r="G16" i="28"/>
  <c r="G15" i="28"/>
  <c r="F15" i="28"/>
  <c r="E15" i="28"/>
  <c r="G14" i="28"/>
  <c r="G13" i="28"/>
  <c r="G12" i="28"/>
  <c r="G11" i="28"/>
  <c r="G10" i="28"/>
  <c r="G9" i="28"/>
  <c r="F9" i="28"/>
  <c r="E9" i="28"/>
  <c r="G8" i="28"/>
  <c r="D7" i="28"/>
  <c r="G7" i="28" s="1"/>
  <c r="D6" i="28"/>
  <c r="G6" i="28" s="1"/>
  <c r="D5" i="28"/>
  <c r="G5" i="28" s="1"/>
  <c r="P4" i="28"/>
  <c r="D4" i="28"/>
  <c r="G4" i="28" s="1"/>
  <c r="D3" i="28"/>
  <c r="G3" i="29" l="1"/>
  <c r="F3" i="29"/>
  <c r="E3" i="29"/>
  <c r="I9" i="29"/>
  <c r="K9" i="29" s="1"/>
  <c r="L9" i="29" s="1"/>
  <c r="H9" i="29"/>
  <c r="I15" i="29"/>
  <c r="K15" i="29" s="1"/>
  <c r="L15" i="29" s="1"/>
  <c r="H15" i="29"/>
  <c r="I21" i="29"/>
  <c r="K21" i="29" s="1"/>
  <c r="L21" i="29" s="1"/>
  <c r="H21" i="29"/>
  <c r="I27" i="29"/>
  <c r="K27" i="29" s="1"/>
  <c r="L27" i="29" s="1"/>
  <c r="H27" i="29"/>
  <c r="G3" i="28"/>
  <c r="F3" i="28"/>
  <c r="E3" i="28"/>
  <c r="I9" i="28"/>
  <c r="K9" i="28" s="1"/>
  <c r="L9" i="28" s="1"/>
  <c r="H9" i="28"/>
  <c r="I15" i="28"/>
  <c r="K15" i="28" s="1"/>
  <c r="L15" i="28" s="1"/>
  <c r="H15" i="28"/>
  <c r="I21" i="28"/>
  <c r="K21" i="28" s="1"/>
  <c r="L21" i="28" s="1"/>
  <c r="H21" i="28"/>
  <c r="I27" i="28"/>
  <c r="K27" i="28" s="1"/>
  <c r="L27" i="28" s="1"/>
  <c r="H27" i="28"/>
  <c r="G32" i="26"/>
  <c r="G31" i="26"/>
  <c r="G30" i="26"/>
  <c r="G29" i="26"/>
  <c r="G28" i="26"/>
  <c r="G27" i="26"/>
  <c r="F27" i="26"/>
  <c r="E27" i="26"/>
  <c r="G26" i="26"/>
  <c r="G25" i="26"/>
  <c r="G24" i="26"/>
  <c r="G23" i="26"/>
  <c r="G22" i="26"/>
  <c r="G21" i="26"/>
  <c r="I21" i="26" s="1"/>
  <c r="K21" i="26" s="1"/>
  <c r="L21" i="26" s="1"/>
  <c r="F21" i="26"/>
  <c r="E21" i="26"/>
  <c r="G20" i="26"/>
  <c r="G19" i="26"/>
  <c r="G18" i="26"/>
  <c r="G17" i="26"/>
  <c r="G16" i="26"/>
  <c r="G15" i="26"/>
  <c r="F15" i="26"/>
  <c r="E15" i="26"/>
  <c r="G14" i="26"/>
  <c r="D13" i="26"/>
  <c r="G12" i="26"/>
  <c r="G11" i="26"/>
  <c r="G10" i="26"/>
  <c r="G9" i="26"/>
  <c r="E9" i="26"/>
  <c r="G8" i="26"/>
  <c r="D7" i="26"/>
  <c r="G7" i="26" s="1"/>
  <c r="G6" i="26"/>
  <c r="D5" i="26"/>
  <c r="G5" i="26" s="1"/>
  <c r="P4" i="26"/>
  <c r="G4" i="26"/>
  <c r="D3" i="26"/>
  <c r="G32" i="25"/>
  <c r="G31" i="25"/>
  <c r="G30" i="25"/>
  <c r="G29" i="25"/>
  <c r="G28" i="25"/>
  <c r="G27" i="25"/>
  <c r="I27" i="25" s="1"/>
  <c r="K27" i="25" s="1"/>
  <c r="L27" i="25" s="1"/>
  <c r="F27" i="25"/>
  <c r="E27" i="25"/>
  <c r="G26" i="25"/>
  <c r="G25" i="25"/>
  <c r="G24" i="25"/>
  <c r="G23" i="25"/>
  <c r="D22" i="25"/>
  <c r="G22" i="25" s="1"/>
  <c r="D21" i="25"/>
  <c r="G21" i="25" s="1"/>
  <c r="H21" i="25" s="1"/>
  <c r="G20" i="25"/>
  <c r="G19" i="25"/>
  <c r="G18" i="25"/>
  <c r="G17" i="25"/>
  <c r="G16" i="25"/>
  <c r="G15" i="25"/>
  <c r="F15" i="25"/>
  <c r="E15" i="25"/>
  <c r="G14" i="25"/>
  <c r="D13" i="25"/>
  <c r="G13" i="25" s="1"/>
  <c r="D12" i="25"/>
  <c r="G12" i="25" s="1"/>
  <c r="D11" i="25"/>
  <c r="G11" i="25" s="1"/>
  <c r="D10" i="25"/>
  <c r="G10" i="25" s="1"/>
  <c r="D9" i="25"/>
  <c r="G9" i="25" s="1"/>
  <c r="G8" i="25"/>
  <c r="D7" i="25"/>
  <c r="G7" i="25" s="1"/>
  <c r="D6" i="25"/>
  <c r="G6" i="25" s="1"/>
  <c r="D5" i="25"/>
  <c r="G5" i="25" s="1"/>
  <c r="D4" i="25"/>
  <c r="G4" i="25" s="1"/>
  <c r="D3" i="25"/>
  <c r="G32" i="24"/>
  <c r="G31" i="24"/>
  <c r="G30" i="24"/>
  <c r="G29" i="24"/>
  <c r="G28" i="24"/>
  <c r="G27" i="24"/>
  <c r="F27" i="24"/>
  <c r="E27" i="24"/>
  <c r="G26" i="24"/>
  <c r="G25" i="24"/>
  <c r="G24" i="24"/>
  <c r="G23" i="24"/>
  <c r="G22" i="24"/>
  <c r="G21" i="24"/>
  <c r="H21" i="24" s="1"/>
  <c r="F21" i="24"/>
  <c r="E21" i="24"/>
  <c r="G20" i="24"/>
  <c r="G19" i="24"/>
  <c r="G18" i="24"/>
  <c r="G17" i="24"/>
  <c r="G16" i="24"/>
  <c r="G15" i="24"/>
  <c r="H15" i="24" s="1"/>
  <c r="F15" i="24"/>
  <c r="E15" i="24"/>
  <c r="G14" i="24"/>
  <c r="G13" i="24"/>
  <c r="G12" i="24"/>
  <c r="G11" i="24"/>
  <c r="G10" i="24"/>
  <c r="G9" i="24"/>
  <c r="H9" i="24" s="1"/>
  <c r="F9" i="24"/>
  <c r="E9" i="24"/>
  <c r="G8" i="24"/>
  <c r="G7" i="24"/>
  <c r="G6" i="24"/>
  <c r="G5" i="24"/>
  <c r="G4" i="24"/>
  <c r="G3" i="24"/>
  <c r="I3" i="24" s="1"/>
  <c r="K3" i="24" s="1"/>
  <c r="L3" i="24" s="1"/>
  <c r="F3" i="24"/>
  <c r="E3" i="24"/>
  <c r="I3" i="29" l="1"/>
  <c r="K3" i="29" s="1"/>
  <c r="L3" i="29" s="1"/>
  <c r="H3" i="29"/>
  <c r="I3" i="28"/>
  <c r="K3" i="28" s="1"/>
  <c r="L3" i="28" s="1"/>
  <c r="H3" i="28"/>
  <c r="I9" i="24"/>
  <c r="K9" i="24" s="1"/>
  <c r="L9" i="24" s="1"/>
  <c r="I15" i="24"/>
  <c r="K15" i="24" s="1"/>
  <c r="L15" i="24" s="1"/>
  <c r="I21" i="24"/>
  <c r="K21" i="24" s="1"/>
  <c r="L21" i="24" s="1"/>
  <c r="H27" i="24"/>
  <c r="I27" i="24"/>
  <c r="K27" i="24" s="1"/>
  <c r="L27" i="24" s="1"/>
  <c r="E3" i="25"/>
  <c r="F3" i="25"/>
  <c r="H15" i="25"/>
  <c r="I15" i="25"/>
  <c r="K15" i="25" s="1"/>
  <c r="L15" i="25" s="1"/>
  <c r="I21" i="25"/>
  <c r="K21" i="25" s="1"/>
  <c r="L21" i="25" s="1"/>
  <c r="F3" i="26"/>
  <c r="G3" i="26"/>
  <c r="I3" i="26"/>
  <c r="K3" i="26" s="1"/>
  <c r="L3" i="26" s="1"/>
  <c r="F9" i="26"/>
  <c r="G13" i="26"/>
  <c r="H15" i="26"/>
  <c r="I15" i="26"/>
  <c r="K15" i="26" s="1"/>
  <c r="L15" i="26" s="1"/>
  <c r="H27" i="26"/>
  <c r="I27" i="26"/>
  <c r="K27" i="26" s="1"/>
  <c r="L27" i="26" s="1"/>
  <c r="I9" i="25"/>
  <c r="K9" i="25" s="1"/>
  <c r="L9" i="25" s="1"/>
  <c r="H9" i="25"/>
  <c r="H3" i="26"/>
  <c r="E21" i="25"/>
  <c r="G3" i="25"/>
  <c r="E9" i="25"/>
  <c r="F21" i="25"/>
  <c r="H27" i="25"/>
  <c r="H3" i="24"/>
  <c r="H21" i="26"/>
  <c r="F9" i="25"/>
  <c r="E3" i="26"/>
  <c r="J27" i="29" l="1"/>
  <c r="J21" i="29"/>
  <c r="J15" i="29"/>
  <c r="J9" i="29"/>
  <c r="J3" i="29"/>
  <c r="J27" i="28"/>
  <c r="J21" i="28"/>
  <c r="J15" i="28"/>
  <c r="J9" i="28"/>
  <c r="J3" i="28"/>
  <c r="H9" i="26"/>
  <c r="I9" i="26"/>
  <c r="K9" i="26" s="1"/>
  <c r="L9" i="26" s="1"/>
  <c r="J15" i="26"/>
  <c r="J21" i="26"/>
  <c r="J27" i="26"/>
  <c r="J9" i="26"/>
  <c r="J3" i="26"/>
  <c r="I3" i="25"/>
  <c r="K3" i="25" s="1"/>
  <c r="L3" i="25" s="1"/>
  <c r="H3" i="25"/>
  <c r="J27" i="24"/>
  <c r="J15" i="24"/>
  <c r="J21" i="24"/>
  <c r="J9" i="24"/>
  <c r="J15" i="25" l="1"/>
  <c r="J9" i="25"/>
  <c r="J21" i="25"/>
  <c r="J27" i="25"/>
</calcChain>
</file>

<file path=xl/sharedStrings.xml><?xml version="1.0" encoding="utf-8"?>
<sst xmlns="http://schemas.openxmlformats.org/spreadsheetml/2006/main" count="714" uniqueCount="217">
  <si>
    <t>REALM Test 2: Raw Data</t>
  </si>
  <si>
    <t>This workbook contains worksheets related to:</t>
  </si>
  <si>
    <t>REopening Archives, Libraries and Museums (REALM)</t>
  </si>
  <si>
    <t>by OCLC, IMLS, and Battelle</t>
  </si>
  <si>
    <t>This data file covers REALM Test 2. The full test reports for all REALM tests are available online.</t>
  </si>
  <si>
    <t>https://oc.lc/realm-project</t>
  </si>
  <si>
    <t>This file synthesizes various studies and data; however, the scientific understanding regarding COVID-19 is continuously evolving. This material is being provided for informational purposes only, and readers are encouraged to review federal, state, tribal, territorial, and local guidance. The authors, sponsors, and researchers are not liable for any damages resulting from use, misuse, or reliance upon this information, or any errors or omissions herein.</t>
  </si>
  <si>
    <t>This project was made possible in part by support from the Institute of Museum and Library Services, the Library of Congress, The Andrew W. Mellon Foundation, and the Carnegie Corporation of New York.</t>
  </si>
  <si>
    <t>Reading the data</t>
  </si>
  <si>
    <t xml:space="preserve">A separate spreadsheet is provided for each of the materials tested. For each day of the test, Battelle processed five coupons, and then reviewed the coupon for the presence of viable vius. The chart shows the amount of recovered virus for each of the five coupons tested on each day. The data on each of the sheets is presented in the Excel Scientific format, which is expressed as a combination of numbers, letters and symbols (example: 6.99E+04). 
It is possible to convert the Excel Scientific format to the Number format to see the raw data, at the reader's discretion. </t>
  </si>
  <si>
    <t>Glossary</t>
  </si>
  <si>
    <t>CI</t>
  </si>
  <si>
    <t>Confidence interval</t>
  </si>
  <si>
    <t>LOQ</t>
  </si>
  <si>
    <t>Limit of quantitation</t>
  </si>
  <si>
    <t>LOD</t>
  </si>
  <si>
    <t>Limit of detection</t>
  </si>
  <si>
    <t>SD</t>
  </si>
  <si>
    <t>Standard deviation</t>
  </si>
  <si>
    <t>RH</t>
  </si>
  <si>
    <t>Relative humidity</t>
  </si>
  <si>
    <t>SE</t>
  </si>
  <si>
    <t>Standard error</t>
  </si>
  <si>
    <t>Test 2: Library and archival materials</t>
  </si>
  <si>
    <t>Description</t>
  </si>
  <si>
    <r>
      <t>Total Log</t>
    </r>
    <r>
      <rPr>
        <b/>
        <vertAlign val="subscript"/>
        <sz val="10"/>
        <rFont val="Arial"/>
        <family val="2"/>
      </rPr>
      <t>10</t>
    </r>
    <r>
      <rPr>
        <b/>
        <sz val="10"/>
        <rFont val="Arial"/>
        <family val="2"/>
      </rPr>
      <t xml:space="preserve"> SARS-CoV-2 Recovered</t>
    </r>
  </si>
  <si>
    <r>
      <t>Inoculum</t>
    </r>
    <r>
      <rPr>
        <vertAlign val="superscript"/>
        <sz val="10"/>
        <rFont val="Arial"/>
        <family val="2"/>
      </rPr>
      <t>1</t>
    </r>
  </si>
  <si>
    <r>
      <t>T0</t>
    </r>
    <r>
      <rPr>
        <vertAlign val="superscript"/>
        <sz val="10"/>
        <rFont val="Arial"/>
        <family val="2"/>
      </rPr>
      <t>2</t>
    </r>
  </si>
  <si>
    <t>1 Day</t>
  </si>
  <si>
    <t>2 Day</t>
  </si>
  <si>
    <t>3 Day</t>
  </si>
  <si>
    <t>4 Day</t>
  </si>
  <si>
    <t>Children's board book</t>
  </si>
  <si>
    <r>
      <rPr>
        <sz val="10"/>
        <rFont val="Calibri"/>
        <family val="2"/>
      </rPr>
      <t xml:space="preserve">&lt; </t>
    </r>
    <r>
      <rPr>
        <sz val="10"/>
        <rFont val="Arial"/>
        <family val="2"/>
      </rPr>
      <t>LOD</t>
    </r>
  </si>
  <si>
    <t>Archival folders</t>
  </si>
  <si>
    <t>&lt; LOD</t>
  </si>
  <si>
    <t>Braille pages</t>
  </si>
  <si>
    <t>Glossy pages</t>
  </si>
  <si>
    <t>Magazine pages</t>
  </si>
  <si>
    <r>
      <rPr>
        <vertAlign val="superscript"/>
        <sz val="8"/>
        <rFont val="Arial"/>
        <family val="2"/>
      </rPr>
      <t>1</t>
    </r>
    <r>
      <rPr>
        <sz val="8"/>
        <rFont val="Arial"/>
        <family val="2"/>
      </rPr>
      <t xml:space="preserve"> Total number of virus applied to each material</t>
    </r>
  </si>
  <si>
    <r>
      <rPr>
        <vertAlign val="superscript"/>
        <sz val="8"/>
        <rFont val="Arial"/>
        <family val="2"/>
      </rPr>
      <t>2</t>
    </r>
    <r>
      <rPr>
        <sz val="8"/>
        <rFont val="Arial"/>
        <family val="2"/>
      </rPr>
      <t xml:space="preserve"> Total number of virus recovered after ~1hr dry period</t>
    </r>
  </si>
  <si>
    <t>95% CI</t>
  </si>
  <si>
    <t>Inoculum</t>
  </si>
  <si>
    <t>0 Day</t>
  </si>
  <si>
    <t>NA</t>
  </si>
  <si>
    <t>Magazine page</t>
  </si>
  <si>
    <t xml:space="preserve">This test chart includes the raw value for the virus, on the right hand side of the scale. However, because the raw scale is tied to the log scale, please note that the raw scale is not evenly distributed between the line markers (i.e. 10, 100, 1000). </t>
  </si>
  <si>
    <t xml:space="preserve">Note: the peaks in the chart represent when the test chamber was opened to retrieve the coupons. </t>
  </si>
  <si>
    <t>Avg</t>
  </si>
  <si>
    <t>Temp (Celsius)</t>
  </si>
  <si>
    <t>Coupon Type</t>
  </si>
  <si>
    <t>Inoculum Conc. (TCID50)</t>
  </si>
  <si>
    <t>Recovery Conc. (TCID50/mL)</t>
  </si>
  <si>
    <t>Total Virus (TCID50): 2mL Extract</t>
  </si>
  <si>
    <t>Avg. Total Virus (TCID50)</t>
  </si>
  <si>
    <t>SD Total Virus</t>
  </si>
  <si>
    <t>Log Total Virus</t>
  </si>
  <si>
    <t>Mean Log Virus</t>
  </si>
  <si>
    <t>Variance Log Virus</t>
  </si>
  <si>
    <t>Mean Log Reduction</t>
  </si>
  <si>
    <t>Children's board book - 1 - Day 0</t>
  </si>
  <si>
    <t>Children's board book - 2 - Day 0</t>
  </si>
  <si>
    <t>Inoculum level</t>
  </si>
  <si>
    <t>Children's board book - 3 - Day 0</t>
  </si>
  <si>
    <t>Children's board book - 4 - Day 0</t>
  </si>
  <si>
    <t>Children's board book - 5 - Day 0</t>
  </si>
  <si>
    <t>Children's board book -  BLANK - Day 0</t>
  </si>
  <si>
    <t>&lt;LOD</t>
  </si>
  <si>
    <t>Children's board book - 1 - Day 1</t>
  </si>
  <si>
    <t>&lt;LOQ</t>
  </si>
  <si>
    <t>Children's board book - 2 - Day 1</t>
  </si>
  <si>
    <t>Children's board book - 3 - Day 1</t>
  </si>
  <si>
    <t>Children's board book - 4 - Day 1</t>
  </si>
  <si>
    <t>Children's board book - 5 - Day 1</t>
  </si>
  <si>
    <t>Children's board book - BLANK - Day 1</t>
  </si>
  <si>
    <t>Children's board book - 1 - Day 2</t>
  </si>
  <si>
    <t>Children's board book - 2 - Day 2</t>
  </si>
  <si>
    <t>Children's board book - 3 - Day 2</t>
  </si>
  <si>
    <t>Children's board book - 4 - Day 2</t>
  </si>
  <si>
    <t>Children's board book - 5 - Day 2</t>
  </si>
  <si>
    <t>Children's board book - BLANK - Day 2</t>
  </si>
  <si>
    <t>Children's board book - 1 - Day 3</t>
  </si>
  <si>
    <t>Children's board book - 2 - Day 3</t>
  </si>
  <si>
    <t>Children's board book - 3 - Day 3</t>
  </si>
  <si>
    <t>Children's board book - 4 - Day 3</t>
  </si>
  <si>
    <t>Children's board book - 5 - Day 3</t>
  </si>
  <si>
    <t>Children's board book - BLANK - Day 3</t>
  </si>
  <si>
    <t>Children's board book - 1 - Day 4</t>
  </si>
  <si>
    <t>Children's board book - 2 - Day 4</t>
  </si>
  <si>
    <t>Children's board book - 3 - Day 4</t>
  </si>
  <si>
    <t>Children's board book - 4 - Day 4</t>
  </si>
  <si>
    <t>Children's board book - 5 - Day 4</t>
  </si>
  <si>
    <t>Children's board book - BLANK - Day 4</t>
  </si>
  <si>
    <t xml:space="preserve">Raw data: To help with a more layperson intepretation, this chart converts the Log data in the table above into Raw data, which represents individual virus cells. Other columns were removed because they relate to calculations specific to the Log value. </t>
  </si>
  <si>
    <t>Archival folder - 1 - Day 0</t>
  </si>
  <si>
    <t>Archival folder - 2 - Day 0</t>
  </si>
  <si>
    <t>Archival folder - 3 - Day 0</t>
  </si>
  <si>
    <t>Archival folder - 4 - Day 0</t>
  </si>
  <si>
    <t>Archival folder - 5 - Day 0</t>
  </si>
  <si>
    <t>Archival folder -  BLANK - Day 0</t>
  </si>
  <si>
    <t>Archival folder - 1 - Day 1</t>
  </si>
  <si>
    <t>Archival folder - 2 - Day 1</t>
  </si>
  <si>
    <t>Archival folder - 3 - Day 1</t>
  </si>
  <si>
    <t>Archival folder - 4 - Day 1</t>
  </si>
  <si>
    <t>Archival folder - 5 - Day 1</t>
  </si>
  <si>
    <t>Archival folder - BLANK - Day 1</t>
  </si>
  <si>
    <t>Archival folder - 1 - Day 2</t>
  </si>
  <si>
    <t>Archival folder - 2 - Day 2</t>
  </si>
  <si>
    <t>Archival folder - 3 - Day 2</t>
  </si>
  <si>
    <t>Archival folder - 4 - Day 2</t>
  </si>
  <si>
    <t>Archival folder - 5 - Day 2</t>
  </si>
  <si>
    <t>Archival folder - BLANK - Day 2</t>
  </si>
  <si>
    <t>Archival folder - 1 - Day 3</t>
  </si>
  <si>
    <t>Archival folder - 2 - Day 3</t>
  </si>
  <si>
    <t>Archival folder - 3 - Day 3</t>
  </si>
  <si>
    <t>Archival folder - 4 - Day 3</t>
  </si>
  <si>
    <t>Archival folder - 5 - Day 3</t>
  </si>
  <si>
    <t>Archival folder - BLANK - Day 3</t>
  </si>
  <si>
    <t>Archival folder - 1 - Day 4</t>
  </si>
  <si>
    <t>Archival folder - 2 - Day 4</t>
  </si>
  <si>
    <t>Archival folder - 3 - Day 4</t>
  </si>
  <si>
    <t>Archival folder - 4 - Day 4</t>
  </si>
  <si>
    <t>Archival folder - 5 - Day 4</t>
  </si>
  <si>
    <t>Archival folder - BLANK - Day 4</t>
  </si>
  <si>
    <t>Braille pages - 1 - Day 0</t>
  </si>
  <si>
    <t>Braille pages - 2 - Day 0</t>
  </si>
  <si>
    <t>Braille pages - 3 - Day 0</t>
  </si>
  <si>
    <t>Braille pages - 4 - Day 0</t>
  </si>
  <si>
    <t>Braille pages - 5 - Day 0</t>
  </si>
  <si>
    <t>Braille pages -  BLANK - Day 0</t>
  </si>
  <si>
    <t>Braille pages - 1 - Day 1</t>
  </si>
  <si>
    <t>Braille pages - 2 - Day 1</t>
  </si>
  <si>
    <t>Braille pages - 3 - Day 1</t>
  </si>
  <si>
    <t>Braille pages - 4 - Day 1</t>
  </si>
  <si>
    <t>Braille pages - 5 - Day 1</t>
  </si>
  <si>
    <t>Braille pages - BLANK - Day 1</t>
  </si>
  <si>
    <t>Braille pages - 1 - Day 2</t>
  </si>
  <si>
    <t>Braille pages - 2 - Day 2</t>
  </si>
  <si>
    <t>Braille pages - 3 - Day 2</t>
  </si>
  <si>
    <t>Braille pages - 4 - Day 2</t>
  </si>
  <si>
    <t>Braille pages - 5 - Day 2</t>
  </si>
  <si>
    <t>Braille pages - BLANK - Day 2</t>
  </si>
  <si>
    <t>Braille pages - 1 - Day 3</t>
  </si>
  <si>
    <t>Braille pages - 2 - Day 3</t>
  </si>
  <si>
    <t>Braille pages - 3 - Day 3</t>
  </si>
  <si>
    <t>Braille pages - 4 - Day 3</t>
  </si>
  <si>
    <t>Braille pages - 5 - Day 3</t>
  </si>
  <si>
    <t>Braille pages - BLANK - Day 3</t>
  </si>
  <si>
    <t>Braille pages - 1 - Day 4</t>
  </si>
  <si>
    <t>Braille pages - 2 - Day 4</t>
  </si>
  <si>
    <t>Braille pages - 3 - Day 4</t>
  </si>
  <si>
    <t>Braille pages - 4 - Day 4</t>
  </si>
  <si>
    <t>Braille pages - 5 - Day 4</t>
  </si>
  <si>
    <t>Braille pages - BLANK - Day 4</t>
  </si>
  <si>
    <t>Glossy pages - 1 - Day 0</t>
  </si>
  <si>
    <t>Glossy pages - 2 - Day 0</t>
  </si>
  <si>
    <t>Glossy pages - 3 - Day 0</t>
  </si>
  <si>
    <t>Glossy pages - 4 - Day 0</t>
  </si>
  <si>
    <t>Glossy pages - 5 - Day 0</t>
  </si>
  <si>
    <t>Glossy pages -  BLANK - Day 0</t>
  </si>
  <si>
    <t>Glossy pages - 1 - Day 1</t>
  </si>
  <si>
    <t>Glossy pages - 2 - Day 1</t>
  </si>
  <si>
    <t>Glossy pages - 3 - Day 1</t>
  </si>
  <si>
    <t>Glossy pages - 4 - Day 1</t>
  </si>
  <si>
    <t>Glossy pages - 5 - Day 1</t>
  </si>
  <si>
    <t>Glossy pages - BLANK - Day 1</t>
  </si>
  <si>
    <t>Glossy pages - 1 - Day 2</t>
  </si>
  <si>
    <t>Glossy pages - 2 - Day 2</t>
  </si>
  <si>
    <t>Glossy pages - 3 - Day 2</t>
  </si>
  <si>
    <t>Glossy pages - 4 - Day 2</t>
  </si>
  <si>
    <t>Glossy pages - 5 - Day 2</t>
  </si>
  <si>
    <t>Glossy pages - BLANK - Day 2</t>
  </si>
  <si>
    <t>Glossy pages - 1 - Day 3</t>
  </si>
  <si>
    <t>Glossy pages - 2 - Day 3</t>
  </si>
  <si>
    <t>Glossy pages - 3 - Day 3</t>
  </si>
  <si>
    <t>Glossy pages - 4 - Day 3</t>
  </si>
  <si>
    <t>Glossy pages - 5 - Day 3</t>
  </si>
  <si>
    <t>Glossy pages - BLANK - Day 3</t>
  </si>
  <si>
    <t>Glossy pages - 1 - Day 4</t>
  </si>
  <si>
    <t>Glossy pages - 2 - Day 4</t>
  </si>
  <si>
    <t>Glossy pages - 3 - Day 4</t>
  </si>
  <si>
    <t>Glossy pages - 4 - Day 4</t>
  </si>
  <si>
    <t>Glossy pages - 5 - Day 4</t>
  </si>
  <si>
    <t>Glossy pages - BLANK - Day 4</t>
  </si>
  <si>
    <t>Magazine pages - 1 - Day 0</t>
  </si>
  <si>
    <t>Magazine pages - 2 - Day 0</t>
  </si>
  <si>
    <t>Magazine pages - 3 - Day 0</t>
  </si>
  <si>
    <t>Magazine pages - 4 - Day 0</t>
  </si>
  <si>
    <t>Magazine pages - 5 - Day 0</t>
  </si>
  <si>
    <t>Magazine pages -  BLANK - Day 0</t>
  </si>
  <si>
    <t>Magazine pages - 1 - Day 1</t>
  </si>
  <si>
    <t>Magazine pages - 2 - Day 1</t>
  </si>
  <si>
    <t>Magazine pages - 3 - Day 1</t>
  </si>
  <si>
    <t>Magazine pages - 4 - Day 1</t>
  </si>
  <si>
    <t>Magazine pages - 5 - Day 1</t>
  </si>
  <si>
    <t>Magazine pages - BLANK - Day 1</t>
  </si>
  <si>
    <t>Magazine pages - 1 - Day 2</t>
  </si>
  <si>
    <t>Magazine pages - 2 - Day 2</t>
  </si>
  <si>
    <t>Magazine pages - 3 - Day 2</t>
  </si>
  <si>
    <t>Magazine pages - 4 - Day 2</t>
  </si>
  <si>
    <t>Magazine pages - 5 - Day 2</t>
  </si>
  <si>
    <t>Magazine pages - BLANK - Day 2</t>
  </si>
  <si>
    <t>Magazine pages - 1 - Day 3</t>
  </si>
  <si>
    <t>Magazine pages - 2 - Day 3</t>
  </si>
  <si>
    <t>Magazine pages - 3 - Day 3</t>
  </si>
  <si>
    <t>Magazine pages - 4 - Day 3</t>
  </si>
  <si>
    <t>Magazine pages - 5 - Day 3</t>
  </si>
  <si>
    <t>Magazine pages - BLANK - Day 3</t>
  </si>
  <si>
    <t>Magazine pages - 1 - Day 4</t>
  </si>
  <si>
    <t>Magazine pages - 2 - Day 4</t>
  </si>
  <si>
    <t>Magazine pages - 3 - Day 4</t>
  </si>
  <si>
    <t>Magazine pages - 4 - Day 4</t>
  </si>
  <si>
    <t>Magazine pages - 5 - Day 4</t>
  </si>
  <si>
    <t>Magazine pages - BLANK - Day 4</t>
  </si>
  <si>
    <t>https://creativecommons.org/licenses/by-nc-sa/4.0/</t>
  </si>
  <si>
    <t xml:space="preserve">Reuse of this document is permitted as long as it is consistent with the terms of the Creative Commons BY-NC-SA 4.0 International License. </t>
  </si>
  <si>
    <t>Published online: November 19,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</si>
</sst>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00"/>
    <numFmt numFmtId="165" formatCode="0.000"/>
  </numFmts>
  <fonts count="25" x14ac:knownFonts="1">
    <font>
      <sz val="10"/>
      <name val="Arial"/>
    </font>
    <font>
      <sz val="11"/>
      <color theme="1"/>
      <name val="Calibri"/>
      <family val="2"/>
      <scheme val="minor"/>
    </font>
    <font>
      <sz val="10"/>
      <name val="Arial"/>
      <family val="2"/>
    </font>
    <font>
      <b/>
      <sz val="18"/>
      <color rgb="FF2178B5"/>
      <name val="Trebuchet MS"/>
      <family val="2"/>
    </font>
    <font>
      <sz val="10"/>
      <name val="Trebuchet MS"/>
      <family val="2"/>
    </font>
    <font>
      <sz val="11"/>
      <name val="Trebuchet MS"/>
      <family val="2"/>
    </font>
    <font>
      <b/>
      <sz val="14"/>
      <name val="Trebuchet MS"/>
      <family val="2"/>
    </font>
    <font>
      <u/>
      <sz val="10"/>
      <color theme="10"/>
      <name val="Arial"/>
      <family val="2"/>
    </font>
    <font>
      <u/>
      <sz val="11"/>
      <color theme="10"/>
      <name val="Trebuchet MS"/>
      <family val="2"/>
    </font>
    <font>
      <sz val="11"/>
      <color theme="1"/>
      <name val="Trebuchet MS"/>
      <family val="2"/>
    </font>
    <font>
      <u/>
      <sz val="11"/>
      <color indexed="12"/>
      <name val="Calibri"/>
      <family val="2"/>
    </font>
    <font>
      <u/>
      <sz val="11"/>
      <color indexed="12"/>
      <name val="Trebuchet MS"/>
      <family val="2"/>
    </font>
    <font>
      <sz val="9"/>
      <name val="Trebuchet MS"/>
      <family val="2"/>
    </font>
    <font>
      <b/>
      <sz val="14"/>
      <name val="Arial"/>
      <family val="2"/>
    </font>
    <font>
      <b/>
      <sz val="10"/>
      <name val="Arial"/>
      <family val="2"/>
    </font>
    <font>
      <b/>
      <vertAlign val="subscript"/>
      <sz val="10"/>
      <name val="Arial"/>
      <family val="2"/>
    </font>
    <font>
      <vertAlign val="superscript"/>
      <sz val="10"/>
      <name val="Arial"/>
      <family val="2"/>
    </font>
    <font>
      <sz val="8"/>
      <name val="Arial"/>
      <family val="2"/>
    </font>
    <font>
      <sz val="10"/>
      <color theme="1"/>
      <name val="Arial"/>
      <family val="2"/>
    </font>
    <font>
      <sz val="10"/>
      <name val="Calibri"/>
      <family val="2"/>
    </font>
    <font>
      <sz val="12"/>
      <name val="Arial"/>
      <family val="2"/>
    </font>
    <font>
      <b/>
      <sz val="12"/>
      <name val="Arial"/>
      <family val="2"/>
    </font>
    <font>
      <b/>
      <sz val="11"/>
      <name val="Arial"/>
      <family val="2"/>
    </font>
    <font>
      <vertAlign val="superscript"/>
      <sz val="8"/>
      <name val="Arial"/>
      <family val="2"/>
    </font>
    <font>
      <i/>
      <sz val="10"/>
      <name val="Arial"/>
      <family val="2"/>
    </font>
  </fonts>
  <fills count="7">
    <fill>
      <patternFill patternType="none"/>
    </fill>
    <fill>
      <patternFill patternType="gray125"/>
    </fill>
    <fill>
      <patternFill patternType="solid">
        <fgColor indexed="22"/>
        <bgColor indexed="64"/>
      </patternFill>
    </fill>
    <fill>
      <patternFill patternType="solid">
        <fgColor theme="6" tint="0.59999389629810485"/>
        <bgColor indexed="64"/>
      </patternFill>
    </fill>
    <fill>
      <patternFill patternType="solid">
        <fgColor theme="1"/>
        <bgColor indexed="64"/>
      </patternFill>
    </fill>
    <fill>
      <patternFill patternType="lightDown">
        <bgColor indexed="8"/>
      </patternFill>
    </fill>
    <fill>
      <patternFill patternType="solid">
        <fgColor theme="0"/>
        <bgColor indexed="64"/>
      </patternFill>
    </fill>
  </fills>
  <borders count="34">
    <border>
      <left/>
      <right/>
      <top/>
      <bottom/>
      <diagonal/>
    </border>
    <border>
      <left/>
      <right/>
      <top/>
      <bottom style="medium">
        <color indexed="64"/>
      </bottom>
      <diagonal/>
    </border>
    <border>
      <left/>
      <right/>
      <top style="medium">
        <color indexed="64"/>
      </top>
      <bottom/>
      <diagonal/>
    </border>
    <border>
      <left style="double">
        <color indexed="64"/>
      </left>
      <right style="thin">
        <color indexed="64"/>
      </right>
      <top style="double">
        <color indexed="64"/>
      </top>
      <bottom style="thick">
        <color indexed="64"/>
      </bottom>
      <diagonal/>
    </border>
    <border>
      <left style="thin">
        <color indexed="64"/>
      </left>
      <right style="thin">
        <color indexed="64"/>
      </right>
      <top style="double">
        <color indexed="64"/>
      </top>
      <bottom style="thick">
        <color indexed="64"/>
      </bottom>
      <diagonal/>
    </border>
    <border>
      <left/>
      <right style="thin">
        <color indexed="64"/>
      </right>
      <top style="double">
        <color indexed="64"/>
      </top>
      <bottom style="thick">
        <color indexed="64"/>
      </bottom>
      <diagonal/>
    </border>
    <border>
      <left style="thin">
        <color indexed="64"/>
      </left>
      <right style="double">
        <color indexed="64"/>
      </right>
      <top style="double">
        <color indexed="64"/>
      </top>
      <bottom style="thick">
        <color indexed="64"/>
      </bottom>
      <diagonal/>
    </border>
    <border>
      <left style="double">
        <color indexed="64"/>
      </left>
      <right style="thin">
        <color indexed="64"/>
      </right>
      <top style="thick">
        <color indexed="64"/>
      </top>
      <bottom style="thin">
        <color indexed="64"/>
      </bottom>
      <diagonal/>
    </border>
    <border>
      <left style="thin">
        <color indexed="64"/>
      </left>
      <right style="thin">
        <color indexed="64"/>
      </right>
      <top style="thick">
        <color indexed="64"/>
      </top>
      <bottom style="thin">
        <color indexed="64"/>
      </bottom>
      <diagonal/>
    </border>
    <border>
      <left style="thin">
        <color auto="1"/>
      </left>
      <right style="double">
        <color indexed="64"/>
      </right>
      <top style="thick">
        <color indexed="64"/>
      </top>
      <bottom style="thin">
        <color auto="1"/>
      </bottom>
      <diagonal/>
    </border>
    <border>
      <left style="double">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auto="1"/>
      </left>
      <right style="double">
        <color indexed="64"/>
      </right>
      <top style="thin">
        <color auto="1"/>
      </top>
      <bottom style="thin">
        <color auto="1"/>
      </bottom>
      <diagonal/>
    </border>
    <border>
      <left style="double">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double">
        <color indexed="64"/>
      </right>
      <top style="medium">
        <color indexed="64"/>
      </top>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style="thick">
        <color indexed="64"/>
      </bottom>
      <diagonal/>
    </border>
    <border>
      <left style="double">
        <color indexed="64"/>
      </left>
      <right style="thin">
        <color indexed="64"/>
      </right>
      <top style="medium">
        <color indexed="64"/>
      </top>
      <bottom style="thick">
        <color indexed="64"/>
      </bottom>
      <diagonal/>
    </border>
    <border>
      <left style="double">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auto="1"/>
      </left>
      <right style="double">
        <color indexed="64"/>
      </right>
      <top style="thin">
        <color auto="1"/>
      </top>
      <bottom/>
      <diagonal/>
    </border>
    <border>
      <left style="thin">
        <color indexed="64"/>
      </left>
      <right style="double">
        <color indexed="64"/>
      </right>
      <top/>
      <bottom/>
      <diagonal/>
    </border>
    <border>
      <left style="thin">
        <color indexed="64"/>
      </left>
      <right style="thin">
        <color indexed="64"/>
      </right>
      <top/>
      <bottom style="medium">
        <color indexed="64"/>
      </bottom>
      <diagonal/>
    </border>
    <border>
      <left style="thin">
        <color auto="1"/>
      </left>
      <right style="double">
        <color indexed="64"/>
      </right>
      <top/>
      <bottom style="medium">
        <color indexed="64"/>
      </bottom>
      <diagonal/>
    </border>
    <border>
      <left style="double">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double">
        <color indexed="64"/>
      </right>
      <top style="medium">
        <color indexed="64"/>
      </top>
      <bottom style="double">
        <color indexed="64"/>
      </bottom>
      <diagonal/>
    </border>
    <border>
      <left/>
      <right style="thin">
        <color rgb="FF000000"/>
      </right>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s>
  <cellStyleXfs count="6">
    <xf numFmtId="0" fontId="0" fillId="0" borderId="0"/>
    <xf numFmtId="0" fontId="2" fillId="0" borderId="0"/>
    <xf numFmtId="0" fontId="2" fillId="0" borderId="0"/>
    <xf numFmtId="0" fontId="7" fillId="0" borderId="0" applyNumberFormat="0" applyFill="0" applyBorder="0" applyAlignment="0" applyProtection="0"/>
    <xf numFmtId="0" fontId="1" fillId="0" borderId="0"/>
    <xf numFmtId="0" fontId="10" fillId="0" borderId="0" applyNumberFormat="0" applyFill="0" applyBorder="0" applyAlignment="0" applyProtection="0">
      <alignment vertical="top"/>
      <protection locked="0"/>
    </xf>
  </cellStyleXfs>
  <cellXfs count="184">
    <xf numFmtId="0" fontId="0" fillId="0" borderId="0" xfId="0"/>
    <xf numFmtId="0" fontId="3" fillId="0" borderId="0" xfId="2" applyFont="1" applyAlignment="1">
      <alignment horizontal="left" wrapText="1"/>
    </xf>
    <xf numFmtId="0" fontId="4" fillId="0" borderId="0" xfId="0" applyFont="1"/>
    <xf numFmtId="0" fontId="5" fillId="0" borderId="0" xfId="2" applyFont="1"/>
    <xf numFmtId="0" fontId="6" fillId="0" borderId="0" xfId="2" applyFont="1"/>
    <xf numFmtId="0" fontId="5" fillId="0" borderId="0" xfId="0" applyFont="1"/>
    <xf numFmtId="0" fontId="8" fillId="0" borderId="0" xfId="3" applyFont="1" applyAlignment="1">
      <alignment horizontal="left"/>
    </xf>
    <xf numFmtId="0" fontId="9" fillId="0" borderId="0" xfId="4" applyFont="1"/>
    <xf numFmtId="0" fontId="11" fillId="0" borderId="0" xfId="5" applyFont="1" applyAlignment="1" applyProtection="1"/>
    <xf numFmtId="0" fontId="12" fillId="0" borderId="0" xfId="0" applyFont="1" applyAlignment="1">
      <alignment vertical="center" wrapText="1"/>
    </xf>
    <xf numFmtId="0" fontId="5" fillId="0" borderId="0" xfId="0" applyFont="1" applyAlignment="1">
      <alignment vertical="center"/>
    </xf>
    <xf numFmtId="0" fontId="2" fillId="0" borderId="0" xfId="0" applyFont="1"/>
    <xf numFmtId="0" fontId="2" fillId="0" borderId="1" xfId="0" applyFont="1" applyBorder="1"/>
    <xf numFmtId="0" fontId="2" fillId="0" borderId="1" xfId="0" applyFont="1" applyBorder="1" applyAlignment="1">
      <alignment horizontal="center"/>
    </xf>
    <xf numFmtId="0" fontId="0" fillId="0" borderId="1" xfId="0" applyBorder="1" applyAlignment="1">
      <alignment horizontal="center"/>
    </xf>
    <xf numFmtId="2" fontId="0" fillId="0" borderId="0" xfId="0" applyNumberFormat="1" applyAlignment="1">
      <alignment horizontal="center" vertical="center"/>
    </xf>
    <xf numFmtId="2" fontId="0" fillId="0" borderId="2" xfId="0" applyNumberFormat="1" applyBorder="1" applyAlignment="1">
      <alignment horizontal="center"/>
    </xf>
    <xf numFmtId="2" fontId="2" fillId="0" borderId="2" xfId="0" applyNumberFormat="1" applyFont="1" applyBorder="1" applyAlignment="1">
      <alignment horizontal="center"/>
    </xf>
    <xf numFmtId="2" fontId="2" fillId="0" borderId="0" xfId="0" applyNumberFormat="1" applyFont="1" applyAlignment="1">
      <alignment horizontal="center"/>
    </xf>
    <xf numFmtId="2" fontId="0" fillId="0" borderId="0" xfId="0" applyNumberFormat="1" applyAlignment="1">
      <alignment horizontal="center"/>
    </xf>
    <xf numFmtId="2" fontId="0" fillId="0" borderId="1" xfId="0" applyNumberFormat="1" applyBorder="1" applyAlignment="1">
      <alignment horizontal="center" vertical="center"/>
    </xf>
    <xf numFmtId="2" fontId="0" fillId="0" borderId="1" xfId="0" applyNumberFormat="1" applyBorder="1" applyAlignment="1">
      <alignment horizontal="center"/>
    </xf>
    <xf numFmtId="2" fontId="2" fillId="0" borderId="1" xfId="0" applyNumberFormat="1" applyFont="1" applyBorder="1" applyAlignment="1">
      <alignment horizontal="center"/>
    </xf>
    <xf numFmtId="0" fontId="17" fillId="0" borderId="0" xfId="0" applyFont="1"/>
    <xf numFmtId="0" fontId="14" fillId="0" borderId="0" xfId="0" applyFont="1"/>
    <xf numFmtId="0" fontId="18" fillId="0" borderId="0" xfId="0" applyFont="1"/>
    <xf numFmtId="0" fontId="2" fillId="0" borderId="0" xfId="0" applyFont="1" applyAlignment="1">
      <alignment horizontal="center"/>
    </xf>
    <xf numFmtId="2" fontId="0" fillId="0" borderId="2" xfId="0" applyNumberFormat="1" applyBorder="1" applyAlignment="1">
      <alignment horizontal="center" vertical="center"/>
    </xf>
    <xf numFmtId="0" fontId="0" fillId="0" borderId="1" xfId="0" applyBorder="1"/>
    <xf numFmtId="0" fontId="0" fillId="0" borderId="2" xfId="0" applyBorder="1"/>
    <xf numFmtId="0" fontId="0" fillId="0" borderId="0" xfId="0" applyBorder="1"/>
    <xf numFmtId="0" fontId="2" fillId="0" borderId="0" xfId="0" applyFont="1" applyBorder="1" applyAlignment="1">
      <alignment horizontal="center"/>
    </xf>
    <xf numFmtId="2" fontId="0" fillId="0" borderId="0" xfId="0" applyNumberFormat="1" applyBorder="1" applyAlignment="1">
      <alignment horizontal="center"/>
    </xf>
    <xf numFmtId="0" fontId="20" fillId="0" borderId="0" xfId="0" applyFont="1" applyAlignment="1">
      <alignment horizontal="center"/>
    </xf>
    <xf numFmtId="0" fontId="20" fillId="0" borderId="0" xfId="0" applyFont="1" applyAlignment="1">
      <alignment horizontal="center" vertical="center"/>
    </xf>
    <xf numFmtId="2" fontId="20" fillId="0" borderId="0" xfId="0" applyNumberFormat="1" applyFont="1" applyAlignment="1">
      <alignment horizontal="center" vertical="center"/>
    </xf>
    <xf numFmtId="11" fontId="20" fillId="0" borderId="0" xfId="0" applyNumberFormat="1" applyFont="1" applyAlignment="1">
      <alignment horizontal="center" vertical="center"/>
    </xf>
    <xf numFmtId="0" fontId="20" fillId="0" borderId="0" xfId="0" applyFont="1"/>
    <xf numFmtId="0" fontId="21" fillId="2" borderId="3" xfId="0" applyFont="1" applyFill="1" applyBorder="1" applyAlignment="1">
      <alignment horizontal="center" vertical="center" wrapText="1"/>
    </xf>
    <xf numFmtId="0" fontId="21" fillId="2" borderId="4" xfId="0" applyFont="1" applyFill="1" applyBorder="1" applyAlignment="1">
      <alignment horizontal="center" vertical="center" wrapText="1"/>
    </xf>
    <xf numFmtId="0" fontId="22" fillId="2" borderId="5" xfId="0" applyFont="1" applyFill="1" applyBorder="1" applyAlignment="1">
      <alignment horizontal="center" vertical="center" wrapText="1"/>
    </xf>
    <xf numFmtId="2" fontId="21" fillId="2" borderId="5" xfId="0" applyNumberFormat="1" applyFont="1" applyFill="1" applyBorder="1" applyAlignment="1">
      <alignment horizontal="center" vertical="center" wrapText="1"/>
    </xf>
    <xf numFmtId="11" fontId="21" fillId="2" borderId="5" xfId="0" applyNumberFormat="1" applyFont="1" applyFill="1" applyBorder="1" applyAlignment="1">
      <alignment horizontal="center" vertical="center" wrapText="1"/>
    </xf>
    <xf numFmtId="0" fontId="22" fillId="2" borderId="4" xfId="0" applyFont="1" applyFill="1" applyBorder="1" applyAlignment="1">
      <alignment horizontal="center" vertical="center" wrapText="1"/>
    </xf>
    <xf numFmtId="0" fontId="21" fillId="2" borderId="6" xfId="0" applyFont="1" applyFill="1" applyBorder="1" applyAlignment="1">
      <alignment horizontal="center" vertical="center" wrapText="1"/>
    </xf>
    <xf numFmtId="0" fontId="21" fillId="0" borderId="0" xfId="0" applyFont="1" applyAlignment="1">
      <alignment horizontal="center"/>
    </xf>
    <xf numFmtId="11" fontId="20" fillId="4" borderId="15" xfId="0" applyNumberFormat="1" applyFont="1" applyFill="1" applyBorder="1" applyAlignment="1">
      <alignment horizontal="center" vertical="center"/>
    </xf>
    <xf numFmtId="2" fontId="20" fillId="4" borderId="14" xfId="0" applyNumberFormat="1" applyFont="1" applyFill="1" applyBorder="1" applyAlignment="1">
      <alignment horizontal="center" vertical="center"/>
    </xf>
    <xf numFmtId="2" fontId="20" fillId="4" borderId="15" xfId="0" applyNumberFormat="1" applyFont="1" applyFill="1" applyBorder="1" applyAlignment="1">
      <alignment horizontal="center" vertical="center"/>
    </xf>
    <xf numFmtId="164" fontId="20" fillId="4" borderId="15" xfId="0" applyNumberFormat="1" applyFont="1" applyFill="1" applyBorder="1" applyAlignment="1">
      <alignment horizontal="center" vertical="center"/>
    </xf>
    <xf numFmtId="2" fontId="20" fillId="5" borderId="11" xfId="0" applyNumberFormat="1" applyFont="1" applyFill="1" applyBorder="1" applyAlignment="1">
      <alignment horizontal="center" vertical="center"/>
    </xf>
    <xf numFmtId="0" fontId="20" fillId="4" borderId="11" xfId="0" applyFont="1" applyFill="1" applyBorder="1" applyAlignment="1">
      <alignment horizontal="center" vertical="center"/>
    </xf>
    <xf numFmtId="0" fontId="20" fillId="4" borderId="12" xfId="0" applyFont="1" applyFill="1" applyBorder="1" applyAlignment="1">
      <alignment horizontal="center" vertical="center"/>
    </xf>
    <xf numFmtId="0" fontId="20" fillId="0" borderId="7" xfId="0" applyFont="1" applyBorder="1" applyAlignment="1">
      <alignment horizontal="center" vertical="center"/>
    </xf>
    <xf numFmtId="0" fontId="20" fillId="0" borderId="10" xfId="0" applyFont="1" applyBorder="1" applyAlignment="1">
      <alignment horizontal="center" vertical="center"/>
    </xf>
    <xf numFmtId="0" fontId="20" fillId="0" borderId="13" xfId="0" applyFont="1" applyBorder="1" applyAlignment="1">
      <alignment horizontal="center" vertical="center"/>
    </xf>
    <xf numFmtId="11" fontId="20" fillId="0" borderId="14" xfId="0" applyNumberFormat="1" applyFont="1" applyBorder="1" applyAlignment="1">
      <alignment horizontal="center" vertical="center"/>
    </xf>
    <xf numFmtId="2" fontId="21" fillId="4" borderId="15" xfId="0" applyNumberFormat="1" applyFont="1" applyFill="1" applyBorder="1" applyAlignment="1">
      <alignment horizontal="center" vertical="center"/>
    </xf>
    <xf numFmtId="165" fontId="20" fillId="4" borderId="15" xfId="0" applyNumberFormat="1" applyFont="1" applyFill="1" applyBorder="1" applyAlignment="1">
      <alignment horizontal="center" vertical="center"/>
    </xf>
    <xf numFmtId="165" fontId="20" fillId="4" borderId="16" xfId="0" applyNumberFormat="1" applyFont="1" applyFill="1" applyBorder="1" applyAlignment="1">
      <alignment horizontal="center" vertical="center"/>
    </xf>
    <xf numFmtId="11" fontId="20" fillId="6" borderId="17" xfId="0" applyNumberFormat="1" applyFont="1" applyFill="1" applyBorder="1" applyAlignment="1">
      <alignment horizontal="center" vertical="center"/>
    </xf>
    <xf numFmtId="11" fontId="20" fillId="0" borderId="18" xfId="0" applyNumberFormat="1" applyFont="1" applyBorder="1" applyAlignment="1">
      <alignment horizontal="center" vertical="center"/>
    </xf>
    <xf numFmtId="11" fontId="20" fillId="4" borderId="18" xfId="0" applyNumberFormat="1" applyFont="1" applyFill="1" applyBorder="1" applyAlignment="1">
      <alignment horizontal="center" vertical="center"/>
    </xf>
    <xf numFmtId="2" fontId="20" fillId="4" borderId="18" xfId="0" applyNumberFormat="1" applyFont="1" applyFill="1" applyBorder="1" applyAlignment="1">
      <alignment horizontal="center" vertical="center"/>
    </xf>
    <xf numFmtId="164" fontId="20" fillId="4" borderId="18" xfId="0" applyNumberFormat="1" applyFont="1" applyFill="1" applyBorder="1" applyAlignment="1">
      <alignment horizontal="center" vertical="center"/>
    </xf>
    <xf numFmtId="0" fontId="20" fillId="0" borderId="20" xfId="0" applyFont="1" applyBorder="1" applyAlignment="1">
      <alignment horizontal="center" vertical="center"/>
    </xf>
    <xf numFmtId="11" fontId="20" fillId="0" borderId="21" xfId="0" applyNumberFormat="1" applyFont="1" applyBorder="1" applyAlignment="1">
      <alignment horizontal="center" vertical="center"/>
    </xf>
    <xf numFmtId="11" fontId="20" fillId="6" borderId="21" xfId="0" applyNumberFormat="1" applyFont="1" applyFill="1" applyBorder="1" applyAlignment="1">
      <alignment horizontal="center" vertical="center"/>
    </xf>
    <xf numFmtId="2" fontId="20" fillId="0" borderId="21" xfId="0" applyNumberFormat="1" applyFont="1" applyBorder="1" applyAlignment="1">
      <alignment horizontal="center" vertical="center"/>
    </xf>
    <xf numFmtId="0" fontId="20" fillId="0" borderId="19" xfId="0" applyFont="1" applyBorder="1" applyAlignment="1">
      <alignment horizontal="center" vertical="center"/>
    </xf>
    <xf numFmtId="2" fontId="20" fillId="6" borderId="21" xfId="0" applyNumberFormat="1" applyFont="1" applyFill="1" applyBorder="1" applyAlignment="1">
      <alignment horizontal="center" vertical="center"/>
    </xf>
    <xf numFmtId="0" fontId="20" fillId="0" borderId="27" xfId="0" applyFont="1" applyBorder="1" applyAlignment="1">
      <alignment horizontal="center" vertical="center"/>
    </xf>
    <xf numFmtId="11" fontId="20" fillId="0" borderId="28" xfId="0" applyNumberFormat="1" applyFont="1" applyBorder="1" applyAlignment="1">
      <alignment horizontal="center" vertical="center"/>
    </xf>
    <xf numFmtId="11" fontId="20" fillId="4" borderId="28" xfId="0" applyNumberFormat="1" applyFont="1" applyFill="1" applyBorder="1" applyAlignment="1">
      <alignment horizontal="center" vertical="center"/>
    </xf>
    <xf numFmtId="2" fontId="20" fillId="4" borderId="28" xfId="0" applyNumberFormat="1" applyFont="1" applyFill="1" applyBorder="1" applyAlignment="1">
      <alignment horizontal="center" vertical="center"/>
    </xf>
    <xf numFmtId="2" fontId="21" fillId="4" borderId="28" xfId="0" applyNumberFormat="1" applyFont="1" applyFill="1" applyBorder="1" applyAlignment="1">
      <alignment horizontal="center" vertical="center"/>
    </xf>
    <xf numFmtId="165" fontId="20" fillId="4" borderId="28" xfId="0" applyNumberFormat="1" applyFont="1" applyFill="1" applyBorder="1" applyAlignment="1">
      <alignment horizontal="center" vertical="center"/>
    </xf>
    <xf numFmtId="165" fontId="20" fillId="4" borderId="29" xfId="0" applyNumberFormat="1" applyFont="1" applyFill="1" applyBorder="1" applyAlignment="1">
      <alignment horizontal="center" vertical="center"/>
    </xf>
    <xf numFmtId="11" fontId="20" fillId="6" borderId="14" xfId="0" applyNumberFormat="1" applyFont="1" applyFill="1" applyBorder="1" applyAlignment="1">
      <alignment horizontal="center" vertical="center"/>
    </xf>
    <xf numFmtId="11" fontId="20" fillId="6" borderId="18" xfId="0" applyNumberFormat="1" applyFont="1" applyFill="1" applyBorder="1" applyAlignment="1">
      <alignment horizontal="center" vertical="center"/>
    </xf>
    <xf numFmtId="0" fontId="17" fillId="0" borderId="0" xfId="0" applyFont="1" applyAlignment="1">
      <alignment horizontal="left"/>
    </xf>
    <xf numFmtId="0" fontId="20" fillId="0" borderId="7" xfId="0" applyFont="1" applyFill="1" applyBorder="1" applyAlignment="1">
      <alignment horizontal="center" vertical="center"/>
    </xf>
    <xf numFmtId="0" fontId="20" fillId="0" borderId="10" xfId="0" applyFont="1" applyFill="1" applyBorder="1" applyAlignment="1">
      <alignment horizontal="center" vertical="center"/>
    </xf>
    <xf numFmtId="0" fontId="20" fillId="0" borderId="13" xfId="0" applyFont="1" applyFill="1" applyBorder="1" applyAlignment="1">
      <alignment horizontal="center" vertical="center"/>
    </xf>
    <xf numFmtId="11" fontId="20" fillId="0" borderId="14" xfId="0" applyNumberFormat="1" applyFont="1" applyFill="1" applyBorder="1" applyAlignment="1">
      <alignment horizontal="center" vertical="center"/>
    </xf>
    <xf numFmtId="0" fontId="20" fillId="0" borderId="19" xfId="0" applyFont="1" applyFill="1" applyBorder="1" applyAlignment="1">
      <alignment horizontal="center" vertical="center"/>
    </xf>
    <xf numFmtId="11" fontId="20" fillId="0" borderId="18" xfId="0" applyNumberFormat="1" applyFont="1" applyFill="1" applyBorder="1" applyAlignment="1">
      <alignment horizontal="center" vertical="center"/>
    </xf>
    <xf numFmtId="0" fontId="0" fillId="0" borderId="30" xfId="0" applyFont="1" applyBorder="1"/>
    <xf numFmtId="0" fontId="2" fillId="0" borderId="31" xfId="0" applyFont="1" applyBorder="1"/>
    <xf numFmtId="0" fontId="0" fillId="0" borderId="32" xfId="0" applyFont="1" applyBorder="1"/>
    <xf numFmtId="0" fontId="2" fillId="0" borderId="33" xfId="0" applyFont="1" applyBorder="1"/>
    <xf numFmtId="0" fontId="2" fillId="0" borderId="32" xfId="0" applyFont="1" applyBorder="1"/>
    <xf numFmtId="0" fontId="0" fillId="0" borderId="31" xfId="0" applyFont="1" applyBorder="1"/>
    <xf numFmtId="0" fontId="0" fillId="0" borderId="33" xfId="0" applyFont="1" applyBorder="1"/>
    <xf numFmtId="0" fontId="5" fillId="0" borderId="0" xfId="0" applyFont="1" applyAlignment="1">
      <alignment horizontal="left"/>
    </xf>
    <xf numFmtId="11" fontId="20" fillId="6" borderId="8" xfId="0" applyNumberFormat="1" applyFont="1" applyFill="1" applyBorder="1" applyAlignment="1">
      <alignment horizontal="center" vertical="center"/>
    </xf>
    <xf numFmtId="11" fontId="20" fillId="6" borderId="11" xfId="0" applyNumberFormat="1" applyFont="1" applyFill="1" applyBorder="1" applyAlignment="1">
      <alignment horizontal="center" vertical="center"/>
    </xf>
    <xf numFmtId="2" fontId="20" fillId="6" borderId="8" xfId="0" applyNumberFormat="1" applyFont="1" applyFill="1" applyBorder="1" applyAlignment="1">
      <alignment horizontal="center" vertical="center"/>
    </xf>
    <xf numFmtId="2" fontId="20" fillId="6" borderId="11" xfId="0" applyNumberFormat="1" applyFont="1" applyFill="1" applyBorder="1" applyAlignment="1">
      <alignment horizontal="center" vertical="center"/>
    </xf>
    <xf numFmtId="11" fontId="20" fillId="0" borderId="8" xfId="0" applyNumberFormat="1" applyFont="1" applyBorder="1" applyAlignment="1">
      <alignment horizontal="center" vertical="center"/>
    </xf>
    <xf numFmtId="11" fontId="20" fillId="0" borderId="11" xfId="0" applyNumberFormat="1" applyFont="1" applyBorder="1" applyAlignment="1">
      <alignment horizontal="center" vertical="center"/>
    </xf>
    <xf numFmtId="2" fontId="20" fillId="0" borderId="8" xfId="0" applyNumberFormat="1" applyFont="1" applyBorder="1" applyAlignment="1">
      <alignment horizontal="center" vertical="center"/>
    </xf>
    <xf numFmtId="2" fontId="20" fillId="0" borderId="11" xfId="0" applyNumberFormat="1" applyFont="1" applyBorder="1" applyAlignment="1">
      <alignment horizontal="center" vertical="center"/>
    </xf>
    <xf numFmtId="11" fontId="20" fillId="0" borderId="8" xfId="0" applyNumberFormat="1" applyFont="1" applyFill="1" applyBorder="1" applyAlignment="1">
      <alignment horizontal="center" vertical="center"/>
    </xf>
    <xf numFmtId="11" fontId="20" fillId="0" borderId="11" xfId="0" applyNumberFormat="1" applyFont="1" applyFill="1" applyBorder="1" applyAlignment="1">
      <alignment horizontal="center" vertical="center"/>
    </xf>
    <xf numFmtId="2" fontId="20" fillId="0" borderId="8" xfId="0" applyNumberFormat="1" applyFont="1" applyFill="1" applyBorder="1" applyAlignment="1">
      <alignment horizontal="center" vertical="center"/>
    </xf>
    <xf numFmtId="2" fontId="20" fillId="0" borderId="11" xfId="0" applyNumberFormat="1" applyFont="1" applyFill="1" applyBorder="1" applyAlignment="1">
      <alignment horizontal="center" vertical="center"/>
    </xf>
    <xf numFmtId="3" fontId="20" fillId="0" borderId="11" xfId="0" applyNumberFormat="1" applyFont="1" applyBorder="1" applyAlignment="1">
      <alignment horizontal="center" vertical="center"/>
    </xf>
    <xf numFmtId="3" fontId="20" fillId="6" borderId="11" xfId="0" applyNumberFormat="1" applyFont="1" applyFill="1" applyBorder="1" applyAlignment="1">
      <alignment horizontal="center" vertical="center"/>
    </xf>
    <xf numFmtId="3" fontId="20" fillId="6" borderId="17" xfId="0" applyNumberFormat="1" applyFont="1" applyFill="1" applyBorder="1" applyAlignment="1">
      <alignment horizontal="center" vertical="center"/>
    </xf>
    <xf numFmtId="3" fontId="20" fillId="0" borderId="14" xfId="0" applyNumberFormat="1" applyFont="1" applyBorder="1" applyAlignment="1">
      <alignment horizontal="center" vertical="center"/>
    </xf>
    <xf numFmtId="3" fontId="20" fillId="0" borderId="18" xfId="0" applyNumberFormat="1" applyFont="1" applyBorder="1" applyAlignment="1">
      <alignment horizontal="center" vertical="center"/>
    </xf>
    <xf numFmtId="3" fontId="20" fillId="4" borderId="15" xfId="0" applyNumberFormat="1" applyFont="1" applyFill="1" applyBorder="1" applyAlignment="1">
      <alignment horizontal="center" vertical="center"/>
    </xf>
    <xf numFmtId="3" fontId="20" fillId="0" borderId="8" xfId="0" applyNumberFormat="1" applyFont="1" applyFill="1" applyBorder="1" applyAlignment="1">
      <alignment horizontal="center" vertical="center"/>
    </xf>
    <xf numFmtId="3" fontId="20" fillId="0" borderId="11" xfId="0" applyNumberFormat="1" applyFont="1" applyFill="1" applyBorder="1" applyAlignment="1">
      <alignment horizontal="center" vertical="center"/>
    </xf>
    <xf numFmtId="3" fontId="20" fillId="0" borderId="14" xfId="0" applyNumberFormat="1" applyFont="1" applyFill="1" applyBorder="1" applyAlignment="1">
      <alignment horizontal="center" vertical="center"/>
    </xf>
    <xf numFmtId="3" fontId="20" fillId="0" borderId="8" xfId="0" applyNumberFormat="1" applyFont="1" applyBorder="1" applyAlignment="1">
      <alignment horizontal="center" vertical="center"/>
    </xf>
    <xf numFmtId="3" fontId="20" fillId="6" borderId="8" xfId="0" applyNumberFormat="1" applyFont="1" applyFill="1" applyBorder="1" applyAlignment="1">
      <alignment horizontal="center" vertical="center"/>
    </xf>
    <xf numFmtId="3" fontId="20" fillId="0" borderId="28" xfId="0" applyNumberFormat="1" applyFont="1" applyBorder="1" applyAlignment="1">
      <alignment horizontal="center" vertical="center"/>
    </xf>
    <xf numFmtId="3" fontId="20" fillId="4" borderId="28" xfId="0" applyNumberFormat="1" applyFont="1" applyFill="1" applyBorder="1" applyAlignment="1">
      <alignment horizontal="center" vertical="center"/>
    </xf>
    <xf numFmtId="3" fontId="20" fillId="0" borderId="18" xfId="0" applyNumberFormat="1" applyFont="1" applyFill="1" applyBorder="1" applyAlignment="1">
      <alignment horizontal="center" vertical="center"/>
    </xf>
    <xf numFmtId="3" fontId="20" fillId="4" borderId="18" xfId="0" applyNumberFormat="1" applyFont="1" applyFill="1" applyBorder="1" applyAlignment="1">
      <alignment horizontal="center" vertical="center"/>
    </xf>
    <xf numFmtId="3" fontId="20" fillId="0" borderId="21" xfId="0" applyNumberFormat="1" applyFont="1" applyBorder="1" applyAlignment="1">
      <alignment horizontal="center" vertical="center"/>
    </xf>
    <xf numFmtId="3" fontId="20" fillId="6" borderId="21" xfId="0" applyNumberFormat="1" applyFont="1" applyFill="1" applyBorder="1" applyAlignment="1">
      <alignment horizontal="center" vertical="center"/>
    </xf>
    <xf numFmtId="3" fontId="20" fillId="6" borderId="14" xfId="0" applyNumberFormat="1" applyFont="1" applyFill="1" applyBorder="1" applyAlignment="1">
      <alignment horizontal="center" vertical="center"/>
    </xf>
    <xf numFmtId="3" fontId="20" fillId="6" borderId="18" xfId="0" applyNumberFormat="1" applyFont="1" applyFill="1" applyBorder="1" applyAlignment="1">
      <alignment horizontal="center" vertical="center"/>
    </xf>
    <xf numFmtId="0" fontId="5" fillId="0" borderId="0" xfId="0" applyFont="1" applyAlignment="1">
      <alignment horizontal="left"/>
    </xf>
    <xf numFmtId="0" fontId="5" fillId="0" borderId="0" xfId="0" applyFont="1" applyAlignment="1">
      <alignment horizontal="left" wrapText="1"/>
    </xf>
    <xf numFmtId="0" fontId="2" fillId="0" borderId="0" xfId="0" applyFont="1" applyAlignment="1">
      <alignment horizontal="left" wrapText="1"/>
    </xf>
    <xf numFmtId="0" fontId="14" fillId="0" borderId="0" xfId="0" applyFont="1" applyAlignment="1">
      <alignment horizontal="center"/>
    </xf>
    <xf numFmtId="0" fontId="14" fillId="0" borderId="1" xfId="0" applyFont="1" applyBorder="1" applyAlignment="1">
      <alignment horizontal="center"/>
    </xf>
    <xf numFmtId="0" fontId="0" fillId="0" borderId="0" xfId="0" applyAlignment="1">
      <alignment horizontal="center"/>
    </xf>
    <xf numFmtId="0" fontId="13" fillId="0" borderId="0" xfId="0" applyFont="1" applyAlignment="1">
      <alignment horizontal="center"/>
    </xf>
    <xf numFmtId="0" fontId="24" fillId="0" borderId="0" xfId="0" applyFont="1" applyAlignment="1">
      <alignment horizontal="left" wrapText="1"/>
    </xf>
    <xf numFmtId="165" fontId="20" fillId="0" borderId="9" xfId="0" applyNumberFormat="1" applyFont="1" applyBorder="1" applyAlignment="1">
      <alignment horizontal="center" vertical="center"/>
    </xf>
    <xf numFmtId="165" fontId="20" fillId="0" borderId="12" xfId="0" applyNumberFormat="1" applyFont="1" applyBorder="1" applyAlignment="1">
      <alignment horizontal="center" vertical="center"/>
    </xf>
    <xf numFmtId="11" fontId="20" fillId="0" borderId="8" xfId="0" applyNumberFormat="1" applyFont="1" applyBorder="1" applyAlignment="1">
      <alignment horizontal="center" vertical="center"/>
    </xf>
    <xf numFmtId="11" fontId="20" fillId="0" borderId="11" xfId="0" applyNumberFormat="1" applyFont="1" applyBorder="1" applyAlignment="1">
      <alignment horizontal="center" vertical="center"/>
    </xf>
    <xf numFmtId="2" fontId="20" fillId="0" borderId="8" xfId="0" applyNumberFormat="1" applyFont="1" applyBorder="1" applyAlignment="1">
      <alignment horizontal="center" vertical="center"/>
    </xf>
    <xf numFmtId="2" fontId="20" fillId="0" borderId="11" xfId="0" applyNumberFormat="1" applyFont="1" applyBorder="1" applyAlignment="1">
      <alignment horizontal="center" vertical="center"/>
    </xf>
    <xf numFmtId="2" fontId="21" fillId="3" borderId="8" xfId="0" applyNumberFormat="1" applyFont="1" applyFill="1" applyBorder="1" applyAlignment="1">
      <alignment horizontal="center" vertical="center"/>
    </xf>
    <xf numFmtId="2" fontId="21" fillId="3" borderId="11" xfId="0" applyNumberFormat="1" applyFont="1" applyFill="1" applyBorder="1" applyAlignment="1">
      <alignment horizontal="center" vertical="center"/>
    </xf>
    <xf numFmtId="165" fontId="20" fillId="0" borderId="8" xfId="0" applyNumberFormat="1" applyFont="1" applyBorder="1" applyAlignment="1">
      <alignment horizontal="center" vertical="center"/>
    </xf>
    <xf numFmtId="165" fontId="20" fillId="0" borderId="11" xfId="0" applyNumberFormat="1" applyFont="1" applyBorder="1" applyAlignment="1">
      <alignment horizontal="center" vertical="center"/>
    </xf>
    <xf numFmtId="11" fontId="20" fillId="0" borderId="8" xfId="0" applyNumberFormat="1" applyFont="1" applyFill="1" applyBorder="1" applyAlignment="1">
      <alignment horizontal="center" vertical="center"/>
    </xf>
    <xf numFmtId="11" fontId="20" fillId="0" borderId="11" xfId="0" applyNumberFormat="1" applyFont="1" applyFill="1" applyBorder="1" applyAlignment="1">
      <alignment horizontal="center" vertical="center"/>
    </xf>
    <xf numFmtId="2" fontId="20" fillId="0" borderId="8" xfId="0" applyNumberFormat="1" applyFont="1" applyFill="1" applyBorder="1" applyAlignment="1">
      <alignment horizontal="center" vertical="center"/>
    </xf>
    <xf numFmtId="2" fontId="20" fillId="0" borderId="11" xfId="0" applyNumberFormat="1" applyFont="1" applyFill="1" applyBorder="1" applyAlignment="1">
      <alignment horizontal="center" vertical="center"/>
    </xf>
    <xf numFmtId="164" fontId="20" fillId="0" borderId="8" xfId="0" applyNumberFormat="1" applyFont="1" applyFill="1" applyBorder="1" applyAlignment="1">
      <alignment horizontal="center" vertical="center"/>
    </xf>
    <xf numFmtId="164" fontId="20" fillId="0" borderId="11" xfId="0" applyNumberFormat="1" applyFont="1" applyFill="1" applyBorder="1" applyAlignment="1">
      <alignment horizontal="center" vertical="center"/>
    </xf>
    <xf numFmtId="11" fontId="20" fillId="6" borderId="8" xfId="0" applyNumberFormat="1" applyFont="1" applyFill="1" applyBorder="1" applyAlignment="1">
      <alignment horizontal="center" vertical="center"/>
    </xf>
    <xf numFmtId="11" fontId="20" fillId="6" borderId="11" xfId="0" applyNumberFormat="1" applyFont="1" applyFill="1" applyBorder="1" applyAlignment="1">
      <alignment horizontal="center" vertical="center"/>
    </xf>
    <xf numFmtId="2" fontId="20" fillId="6" borderId="8" xfId="0" applyNumberFormat="1" applyFont="1" applyFill="1" applyBorder="1" applyAlignment="1">
      <alignment horizontal="center" vertical="center"/>
    </xf>
    <xf numFmtId="2" fontId="20" fillId="6" borderId="11" xfId="0" applyNumberFormat="1" applyFont="1" applyFill="1" applyBorder="1" applyAlignment="1">
      <alignment horizontal="center" vertical="center"/>
    </xf>
    <xf numFmtId="165" fontId="20" fillId="6" borderId="8" xfId="0" applyNumberFormat="1" applyFont="1" applyFill="1" applyBorder="1" applyAlignment="1">
      <alignment horizontal="center" vertical="center"/>
    </xf>
    <xf numFmtId="165" fontId="20" fillId="6" borderId="11" xfId="0" applyNumberFormat="1" applyFont="1" applyFill="1" applyBorder="1" applyAlignment="1">
      <alignment horizontal="center" vertical="center"/>
    </xf>
    <xf numFmtId="165" fontId="20" fillId="6" borderId="9" xfId="0" applyNumberFormat="1" applyFont="1" applyFill="1" applyBorder="1" applyAlignment="1">
      <alignment horizontal="center" vertical="center"/>
    </xf>
    <xf numFmtId="165" fontId="20" fillId="6" borderId="12" xfId="0" applyNumberFormat="1" applyFont="1" applyFill="1" applyBorder="1" applyAlignment="1">
      <alignment horizontal="center" vertical="center"/>
    </xf>
    <xf numFmtId="3" fontId="20" fillId="6" borderId="8" xfId="0" applyNumberFormat="1" applyFont="1" applyFill="1" applyBorder="1" applyAlignment="1">
      <alignment horizontal="center" vertical="center"/>
    </xf>
    <xf numFmtId="3" fontId="20" fillId="6" borderId="11" xfId="0" applyNumberFormat="1" applyFont="1" applyFill="1" applyBorder="1" applyAlignment="1">
      <alignment horizontal="center" vertical="center"/>
    </xf>
    <xf numFmtId="0" fontId="20" fillId="0" borderId="0" xfId="1" applyFont="1" applyAlignment="1">
      <alignment horizontal="left" wrapText="1"/>
    </xf>
    <xf numFmtId="3" fontId="20" fillId="0" borderId="8" xfId="0" applyNumberFormat="1" applyFont="1" applyFill="1" applyBorder="1" applyAlignment="1">
      <alignment horizontal="center" vertical="center"/>
    </xf>
    <xf numFmtId="3" fontId="20" fillId="0" borderId="11" xfId="0" applyNumberFormat="1" applyFont="1" applyFill="1" applyBorder="1" applyAlignment="1">
      <alignment horizontal="center" vertical="center"/>
    </xf>
    <xf numFmtId="3" fontId="20" fillId="0" borderId="8" xfId="0" applyNumberFormat="1" applyFont="1" applyBorder="1" applyAlignment="1">
      <alignment horizontal="center" vertical="center"/>
    </xf>
    <xf numFmtId="3" fontId="20" fillId="0" borderId="11" xfId="0" applyNumberFormat="1" applyFont="1" applyBorder="1" applyAlignment="1">
      <alignment horizontal="center" vertical="center"/>
    </xf>
    <xf numFmtId="165" fontId="20" fillId="0" borderId="17" xfId="0" applyNumberFormat="1" applyFont="1" applyBorder="1" applyAlignment="1">
      <alignment horizontal="center" vertical="center"/>
    </xf>
    <xf numFmtId="165" fontId="20" fillId="0" borderId="22" xfId="0" applyNumberFormat="1" applyFont="1" applyBorder="1" applyAlignment="1">
      <alignment horizontal="center" vertical="center"/>
    </xf>
    <xf numFmtId="165" fontId="20" fillId="0" borderId="25" xfId="0" applyNumberFormat="1" applyFont="1" applyBorder="1" applyAlignment="1">
      <alignment horizontal="center" vertical="center"/>
    </xf>
    <xf numFmtId="165" fontId="20" fillId="6" borderId="24" xfId="0" applyNumberFormat="1" applyFont="1" applyFill="1" applyBorder="1" applyAlignment="1">
      <alignment horizontal="center" vertical="center"/>
    </xf>
    <xf numFmtId="165" fontId="20" fillId="6" borderId="26" xfId="0" applyNumberFormat="1" applyFont="1" applyFill="1" applyBorder="1" applyAlignment="1">
      <alignment horizontal="center" vertical="center"/>
    </xf>
    <xf numFmtId="11" fontId="20" fillId="6" borderId="22" xfId="0" applyNumberFormat="1" applyFont="1" applyFill="1" applyBorder="1" applyAlignment="1">
      <alignment horizontal="center" vertical="center"/>
    </xf>
    <xf numFmtId="2" fontId="20" fillId="6" borderId="22" xfId="0" applyNumberFormat="1" applyFont="1" applyFill="1" applyBorder="1" applyAlignment="1">
      <alignment horizontal="center" vertical="center"/>
    </xf>
    <xf numFmtId="2" fontId="21" fillId="3" borderId="17" xfId="0" applyNumberFormat="1" applyFont="1" applyFill="1" applyBorder="1" applyAlignment="1">
      <alignment horizontal="center" vertical="center"/>
    </xf>
    <xf numFmtId="2" fontId="21" fillId="3" borderId="22" xfId="0" applyNumberFormat="1" applyFont="1" applyFill="1" applyBorder="1" applyAlignment="1">
      <alignment horizontal="center" vertical="center"/>
    </xf>
    <xf numFmtId="2" fontId="21" fillId="3" borderId="25" xfId="0" applyNumberFormat="1" applyFont="1" applyFill="1" applyBorder="1" applyAlignment="1">
      <alignment horizontal="center" vertical="center"/>
    </xf>
    <xf numFmtId="165" fontId="20" fillId="6" borderId="22" xfId="0" applyNumberFormat="1" applyFont="1" applyFill="1" applyBorder="1" applyAlignment="1">
      <alignment horizontal="center" vertical="center"/>
    </xf>
    <xf numFmtId="165" fontId="20" fillId="6" borderId="25" xfId="0" applyNumberFormat="1" applyFont="1" applyFill="1" applyBorder="1" applyAlignment="1">
      <alignment horizontal="center" vertical="center"/>
    </xf>
    <xf numFmtId="165" fontId="20" fillId="0" borderId="23" xfId="0" applyNumberFormat="1" applyFont="1" applyBorder="1" applyAlignment="1">
      <alignment horizontal="center" vertical="center"/>
    </xf>
    <xf numFmtId="165" fontId="20" fillId="0" borderId="24" xfId="0" applyNumberFormat="1" applyFont="1" applyBorder="1" applyAlignment="1">
      <alignment horizontal="center" vertical="center"/>
    </xf>
    <xf numFmtId="165" fontId="20" fillId="0" borderId="26" xfId="0" applyNumberFormat="1" applyFont="1" applyBorder="1" applyAlignment="1">
      <alignment horizontal="center" vertical="center"/>
    </xf>
    <xf numFmtId="11" fontId="20" fillId="0" borderId="22" xfId="0" applyNumberFormat="1" applyFont="1" applyBorder="1" applyAlignment="1">
      <alignment horizontal="center" vertical="center"/>
    </xf>
    <xf numFmtId="2" fontId="20" fillId="0" borderId="22" xfId="0" applyNumberFormat="1" applyFont="1" applyBorder="1" applyAlignment="1">
      <alignment horizontal="center" vertical="center"/>
    </xf>
    <xf numFmtId="3" fontId="20" fillId="0" borderId="22" xfId="0" applyNumberFormat="1" applyFont="1" applyBorder="1" applyAlignment="1">
      <alignment horizontal="center" vertical="center"/>
    </xf>
    <xf numFmtId="3" fontId="20" fillId="6" borderId="22" xfId="0" applyNumberFormat="1" applyFont="1" applyFill="1" applyBorder="1" applyAlignment="1">
      <alignment horizontal="center" vertical="center"/>
    </xf>
  </cellXfs>
  <cellStyles count="6">
    <cellStyle name="Hyperlink 2" xfId="3" xr:uid="{DC4E6F5E-6818-4FBC-9D54-21166319FAC5}"/>
    <cellStyle name="Hyperlink 2 2" xfId="5" xr:uid="{D5A3890A-7C4C-49E8-BDEA-991A28878B53}"/>
    <cellStyle name="Normal" xfId="0" builtinId="0"/>
    <cellStyle name="Normal 2" xfId="1" xr:uid="{32A55E54-3340-452B-97C1-CDF32BE6BCB0}"/>
    <cellStyle name="Normal 3" xfId="4" xr:uid="{59F92796-5D5F-486C-82DB-18C5EFC58E99}"/>
    <cellStyle name="Normal_Title Page" xfId="2" xr:uid="{44731A8F-8ABD-43B2-876F-8644DB289C41}"/>
  </cellStyles>
  <dxfs count="0"/>
  <tableStyles count="0" defaultTableStyle="TableStyleMedium9" defaultPivotStyle="PivotStyleLight16"/>
  <colors>
    <mruColors>
      <color rgb="FFCCFFCC"/>
      <color rgb="FFFFCCFF"/>
      <color rgb="FF99CCFF"/>
      <color rgb="FFFF9147"/>
      <color rgb="FFFF6600"/>
      <color rgb="FF99FFCC"/>
      <color rgb="FFFFFFCC"/>
      <color rgb="FF00CC99"/>
      <color rgb="FFFFFF99"/>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3" Type="http://schemas.openxmlformats.org/officeDocument/2006/relationships/chartUserShapes" Target="../drawings/drawing2.xml"/><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Test 2 </a:t>
            </a:r>
            <a:r>
              <a:rPr lang="en-US" baseline="0"/>
              <a:t>SARS-CoV-2 Natural Attenuation</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0465625292907524"/>
          <c:y val="0.1738815683573027"/>
          <c:w val="0.77818160424056837"/>
          <c:h val="0.7620458467402047"/>
        </c:manualLayout>
      </c:layout>
      <c:lineChart>
        <c:grouping val="standard"/>
        <c:varyColors val="0"/>
        <c:ser>
          <c:idx val="0"/>
          <c:order val="0"/>
          <c:tx>
            <c:strRef>
              <c:f>'Test 2 chart'!$A$6</c:f>
              <c:strCache>
                <c:ptCount val="1"/>
                <c:pt idx="0">
                  <c:v>Children's board book</c:v>
                </c:pt>
              </c:strCache>
            </c:strRef>
          </c:tx>
          <c:spPr>
            <a:ln w="12700" cap="rnd">
              <a:solidFill>
                <a:schemeClr val="accent1"/>
              </a:solidFill>
              <a:round/>
            </a:ln>
            <a:effectLst/>
          </c:spPr>
          <c:marker>
            <c:symbol val="none"/>
          </c:marker>
          <c:errBars>
            <c:errDir val="y"/>
            <c:errBarType val="both"/>
            <c:errValType val="cust"/>
            <c:noEndCap val="0"/>
            <c:plus>
              <c:numLit>
                <c:formatCode>General</c:formatCode>
                <c:ptCount val="6"/>
                <c:pt idx="0">
                  <c:v>0</c:v>
                </c:pt>
                <c:pt idx="1">
                  <c:v>0.19</c:v>
                </c:pt>
                <c:pt idx="2">
                  <c:v>0</c:v>
                </c:pt>
                <c:pt idx="3">
                  <c:v>0.52</c:v>
                </c:pt>
                <c:pt idx="4">
                  <c:v>0.63</c:v>
                </c:pt>
                <c:pt idx="5">
                  <c:v>0</c:v>
                </c:pt>
              </c:numLit>
            </c:plus>
            <c:minus>
              <c:numLit>
                <c:formatCode>General</c:formatCode>
                <c:ptCount val="6"/>
                <c:pt idx="0">
                  <c:v>0</c:v>
                </c:pt>
                <c:pt idx="1">
                  <c:v>0.19</c:v>
                </c:pt>
                <c:pt idx="2">
                  <c:v>0</c:v>
                </c:pt>
                <c:pt idx="3">
                  <c:v>0.52</c:v>
                </c:pt>
                <c:pt idx="4">
                  <c:v>0.63</c:v>
                </c:pt>
                <c:pt idx="5">
                  <c:v>0</c:v>
                </c:pt>
              </c:numLit>
            </c:minus>
            <c:spPr>
              <a:noFill/>
              <a:ln w="9525" cap="flat" cmpd="sng" algn="ctr">
                <a:solidFill>
                  <a:schemeClr val="tx1">
                    <a:lumMod val="65000"/>
                    <a:lumOff val="35000"/>
                  </a:schemeClr>
                </a:solidFill>
                <a:round/>
              </a:ln>
              <a:effectLst/>
            </c:spPr>
          </c:errBars>
          <c:cat>
            <c:strRef>
              <c:f>'Test 2 chart'!$B$17:$G$17</c:f>
              <c:strCache>
                <c:ptCount val="6"/>
                <c:pt idx="0">
                  <c:v>Inoculum</c:v>
                </c:pt>
                <c:pt idx="1">
                  <c:v>0 Day</c:v>
                </c:pt>
                <c:pt idx="2">
                  <c:v>1 Day</c:v>
                </c:pt>
                <c:pt idx="3">
                  <c:v>2 Day</c:v>
                </c:pt>
                <c:pt idx="4">
                  <c:v>3 Day</c:v>
                </c:pt>
                <c:pt idx="5">
                  <c:v>4 Day</c:v>
                </c:pt>
              </c:strCache>
            </c:strRef>
          </c:cat>
          <c:val>
            <c:numRef>
              <c:f>'Test 2 chart'!$B$6:$G$6</c:f>
              <c:numCache>
                <c:formatCode>0.00</c:formatCode>
                <c:ptCount val="6"/>
                <c:pt idx="0">
                  <c:v>5.26</c:v>
                </c:pt>
                <c:pt idx="1">
                  <c:v>2.5499999999999998</c:v>
                </c:pt>
                <c:pt idx="2">
                  <c:v>1.3</c:v>
                </c:pt>
                <c:pt idx="3">
                  <c:v>1.06</c:v>
                </c:pt>
                <c:pt idx="4">
                  <c:v>0.78</c:v>
                </c:pt>
                <c:pt idx="5">
                  <c:v>0</c:v>
                </c:pt>
              </c:numCache>
            </c:numRef>
          </c:val>
          <c:smooth val="0"/>
          <c:extLst>
            <c:ext xmlns:c16="http://schemas.microsoft.com/office/drawing/2014/chart" uri="{C3380CC4-5D6E-409C-BE32-E72D297353CC}">
              <c16:uniqueId val="{00000000-580D-45A8-81D2-7FAB823DAB63}"/>
            </c:ext>
          </c:extLst>
        </c:ser>
        <c:ser>
          <c:idx val="1"/>
          <c:order val="1"/>
          <c:tx>
            <c:strRef>
              <c:f>'Test 2 chart'!$A$7</c:f>
              <c:strCache>
                <c:ptCount val="1"/>
                <c:pt idx="0">
                  <c:v>Archival folders</c:v>
                </c:pt>
              </c:strCache>
            </c:strRef>
          </c:tx>
          <c:spPr>
            <a:ln w="12700" cap="rnd">
              <a:solidFill>
                <a:schemeClr val="accent2"/>
              </a:solidFill>
              <a:round/>
            </a:ln>
            <a:effectLst/>
          </c:spPr>
          <c:marker>
            <c:symbol val="none"/>
          </c:marker>
          <c:errBars>
            <c:errDir val="y"/>
            <c:errBarType val="both"/>
            <c:errValType val="cust"/>
            <c:noEndCap val="0"/>
            <c:plus>
              <c:numLit>
                <c:formatCode>General</c:formatCode>
                <c:ptCount val="6"/>
                <c:pt idx="0">
                  <c:v>0</c:v>
                </c:pt>
                <c:pt idx="1">
                  <c:v>0</c:v>
                </c:pt>
                <c:pt idx="2">
                  <c:v>0.625</c:v>
                </c:pt>
                <c:pt idx="3">
                  <c:v>0</c:v>
                </c:pt>
                <c:pt idx="4">
                  <c:v>0</c:v>
                </c:pt>
                <c:pt idx="5">
                  <c:v>0</c:v>
                </c:pt>
              </c:numLit>
            </c:plus>
            <c:minus>
              <c:numLit>
                <c:formatCode>General</c:formatCode>
                <c:ptCount val="6"/>
                <c:pt idx="0">
                  <c:v>0</c:v>
                </c:pt>
                <c:pt idx="1">
                  <c:v>0</c:v>
                </c:pt>
                <c:pt idx="2">
                  <c:v>0.625</c:v>
                </c:pt>
                <c:pt idx="3">
                  <c:v>0</c:v>
                </c:pt>
                <c:pt idx="4">
                  <c:v>0</c:v>
                </c:pt>
                <c:pt idx="5">
                  <c:v>0</c:v>
                </c:pt>
              </c:numLit>
            </c:minus>
            <c:spPr>
              <a:noFill/>
              <a:ln w="9525" cap="flat" cmpd="sng" algn="ctr">
                <a:solidFill>
                  <a:schemeClr val="tx1">
                    <a:lumMod val="65000"/>
                    <a:lumOff val="35000"/>
                  </a:schemeClr>
                </a:solidFill>
                <a:round/>
              </a:ln>
              <a:effectLst/>
            </c:spPr>
          </c:errBars>
          <c:cat>
            <c:strRef>
              <c:f>'Test 2 chart'!$B$17:$G$17</c:f>
              <c:strCache>
                <c:ptCount val="6"/>
                <c:pt idx="0">
                  <c:v>Inoculum</c:v>
                </c:pt>
                <c:pt idx="1">
                  <c:v>0 Day</c:v>
                </c:pt>
                <c:pt idx="2">
                  <c:v>1 Day</c:v>
                </c:pt>
                <c:pt idx="3">
                  <c:v>2 Day</c:v>
                </c:pt>
                <c:pt idx="4">
                  <c:v>3 Day</c:v>
                </c:pt>
                <c:pt idx="5">
                  <c:v>4 Day</c:v>
                </c:pt>
              </c:strCache>
            </c:strRef>
          </c:cat>
          <c:val>
            <c:numRef>
              <c:f>'Test 2 chart'!$B$7:$G$7</c:f>
              <c:numCache>
                <c:formatCode>0.00</c:formatCode>
                <c:ptCount val="6"/>
                <c:pt idx="0">
                  <c:v>5.26</c:v>
                </c:pt>
                <c:pt idx="1">
                  <c:v>1.3</c:v>
                </c:pt>
                <c:pt idx="2">
                  <c:v>0.52</c:v>
                </c:pt>
                <c:pt idx="3">
                  <c:v>0</c:v>
                </c:pt>
                <c:pt idx="4">
                  <c:v>0</c:v>
                </c:pt>
                <c:pt idx="5">
                  <c:v>0</c:v>
                </c:pt>
              </c:numCache>
            </c:numRef>
          </c:val>
          <c:smooth val="0"/>
          <c:extLst>
            <c:ext xmlns:c16="http://schemas.microsoft.com/office/drawing/2014/chart" uri="{C3380CC4-5D6E-409C-BE32-E72D297353CC}">
              <c16:uniqueId val="{00000001-580D-45A8-81D2-7FAB823DAB63}"/>
            </c:ext>
          </c:extLst>
        </c:ser>
        <c:ser>
          <c:idx val="2"/>
          <c:order val="2"/>
          <c:tx>
            <c:strRef>
              <c:f>'Test 2 chart'!$A$8</c:f>
              <c:strCache>
                <c:ptCount val="1"/>
                <c:pt idx="0">
                  <c:v>Braille pages</c:v>
                </c:pt>
              </c:strCache>
            </c:strRef>
          </c:tx>
          <c:spPr>
            <a:ln w="12700" cap="rnd">
              <a:solidFill>
                <a:schemeClr val="accent3"/>
              </a:solidFill>
              <a:round/>
            </a:ln>
            <a:effectLst/>
          </c:spPr>
          <c:marker>
            <c:symbol val="none"/>
          </c:marker>
          <c:errBars>
            <c:errDir val="y"/>
            <c:errBarType val="both"/>
            <c:errValType val="cust"/>
            <c:noEndCap val="0"/>
            <c:plus>
              <c:numLit>
                <c:formatCode>General</c:formatCode>
                <c:ptCount val="6"/>
                <c:pt idx="0">
                  <c:v>0</c:v>
                </c:pt>
                <c:pt idx="1">
                  <c:v>0.49</c:v>
                </c:pt>
                <c:pt idx="2">
                  <c:v>0.66</c:v>
                </c:pt>
                <c:pt idx="3">
                  <c:v>0.66</c:v>
                </c:pt>
                <c:pt idx="4">
                  <c:v>0.51</c:v>
                </c:pt>
                <c:pt idx="5">
                  <c:v>0</c:v>
                </c:pt>
              </c:numLit>
            </c:plus>
            <c:minus>
              <c:numLit>
                <c:formatCode>General</c:formatCode>
                <c:ptCount val="6"/>
                <c:pt idx="0">
                  <c:v>0</c:v>
                </c:pt>
                <c:pt idx="1">
                  <c:v>0.49</c:v>
                </c:pt>
                <c:pt idx="2">
                  <c:v>0.66</c:v>
                </c:pt>
                <c:pt idx="3">
                  <c:v>0.66</c:v>
                </c:pt>
                <c:pt idx="4">
                  <c:v>0.51</c:v>
                </c:pt>
                <c:pt idx="5">
                  <c:v>0</c:v>
                </c:pt>
              </c:numLit>
            </c:minus>
            <c:spPr>
              <a:noFill/>
              <a:ln w="9525" cap="flat" cmpd="sng" algn="ctr">
                <a:solidFill>
                  <a:schemeClr val="tx1">
                    <a:lumMod val="65000"/>
                    <a:lumOff val="35000"/>
                  </a:schemeClr>
                </a:solidFill>
                <a:round/>
              </a:ln>
              <a:effectLst/>
            </c:spPr>
          </c:errBars>
          <c:cat>
            <c:strRef>
              <c:f>'Test 2 chart'!$B$17:$G$17</c:f>
              <c:strCache>
                <c:ptCount val="6"/>
                <c:pt idx="0">
                  <c:v>Inoculum</c:v>
                </c:pt>
                <c:pt idx="1">
                  <c:v>0 Day</c:v>
                </c:pt>
                <c:pt idx="2">
                  <c:v>1 Day</c:v>
                </c:pt>
                <c:pt idx="3">
                  <c:v>2 Day</c:v>
                </c:pt>
                <c:pt idx="4">
                  <c:v>3 Day</c:v>
                </c:pt>
                <c:pt idx="5">
                  <c:v>4 Day</c:v>
                </c:pt>
              </c:strCache>
            </c:strRef>
          </c:cat>
          <c:val>
            <c:numRef>
              <c:f>'Test 2 chart'!$B$8:$G$8</c:f>
              <c:numCache>
                <c:formatCode>0.00</c:formatCode>
                <c:ptCount val="6"/>
                <c:pt idx="0">
                  <c:v>5.26</c:v>
                </c:pt>
                <c:pt idx="1">
                  <c:v>1.82</c:v>
                </c:pt>
                <c:pt idx="2">
                  <c:v>0.82</c:v>
                </c:pt>
                <c:pt idx="3">
                  <c:v>0.78</c:v>
                </c:pt>
                <c:pt idx="4">
                  <c:v>0.26</c:v>
                </c:pt>
                <c:pt idx="5">
                  <c:v>0</c:v>
                </c:pt>
              </c:numCache>
            </c:numRef>
          </c:val>
          <c:smooth val="0"/>
          <c:extLst>
            <c:ext xmlns:c16="http://schemas.microsoft.com/office/drawing/2014/chart" uri="{C3380CC4-5D6E-409C-BE32-E72D297353CC}">
              <c16:uniqueId val="{00000002-580D-45A8-81D2-7FAB823DAB63}"/>
            </c:ext>
          </c:extLst>
        </c:ser>
        <c:ser>
          <c:idx val="3"/>
          <c:order val="3"/>
          <c:tx>
            <c:strRef>
              <c:f>'Test 2 chart'!$A$9</c:f>
              <c:strCache>
                <c:ptCount val="1"/>
                <c:pt idx="0">
                  <c:v>Glossy pages</c:v>
                </c:pt>
              </c:strCache>
            </c:strRef>
          </c:tx>
          <c:spPr>
            <a:ln w="12700" cap="rnd">
              <a:solidFill>
                <a:schemeClr val="accent4"/>
              </a:solidFill>
              <a:round/>
            </a:ln>
            <a:effectLst/>
          </c:spPr>
          <c:marker>
            <c:symbol val="none"/>
          </c:marker>
          <c:errBars>
            <c:errDir val="y"/>
            <c:errBarType val="both"/>
            <c:errValType val="cust"/>
            <c:noEndCap val="0"/>
            <c:plus>
              <c:numLit>
                <c:formatCode>General</c:formatCode>
                <c:ptCount val="6"/>
                <c:pt idx="0">
                  <c:v>0</c:v>
                </c:pt>
                <c:pt idx="1">
                  <c:v>0.1</c:v>
                </c:pt>
                <c:pt idx="2">
                  <c:v>0.52100000000000002</c:v>
                </c:pt>
                <c:pt idx="3">
                  <c:v>0.625</c:v>
                </c:pt>
                <c:pt idx="4">
                  <c:v>0.68100000000000005</c:v>
                </c:pt>
                <c:pt idx="5">
                  <c:v>0</c:v>
                </c:pt>
              </c:numLit>
            </c:plus>
            <c:minus>
              <c:numLit>
                <c:formatCode>General</c:formatCode>
                <c:ptCount val="6"/>
                <c:pt idx="0">
                  <c:v>0</c:v>
                </c:pt>
                <c:pt idx="1">
                  <c:v>0.1</c:v>
                </c:pt>
                <c:pt idx="2">
                  <c:v>0.52100000000000002</c:v>
                </c:pt>
                <c:pt idx="3">
                  <c:v>0.625</c:v>
                </c:pt>
                <c:pt idx="4">
                  <c:v>0.68100000000000005</c:v>
                </c:pt>
                <c:pt idx="5">
                  <c:v>0</c:v>
                </c:pt>
              </c:numLit>
            </c:minus>
            <c:spPr>
              <a:noFill/>
              <a:ln w="9525" cap="flat" cmpd="sng" algn="ctr">
                <a:solidFill>
                  <a:schemeClr val="tx1">
                    <a:lumMod val="65000"/>
                    <a:lumOff val="35000"/>
                  </a:schemeClr>
                </a:solidFill>
                <a:round/>
              </a:ln>
              <a:effectLst/>
            </c:spPr>
          </c:errBars>
          <c:cat>
            <c:strRef>
              <c:f>'Test 2 chart'!$B$17:$G$17</c:f>
              <c:strCache>
                <c:ptCount val="6"/>
                <c:pt idx="0">
                  <c:v>Inoculum</c:v>
                </c:pt>
                <c:pt idx="1">
                  <c:v>0 Day</c:v>
                </c:pt>
                <c:pt idx="2">
                  <c:v>1 Day</c:v>
                </c:pt>
                <c:pt idx="3">
                  <c:v>2 Day</c:v>
                </c:pt>
                <c:pt idx="4">
                  <c:v>3 Day</c:v>
                </c:pt>
                <c:pt idx="5">
                  <c:v>4 Day</c:v>
                </c:pt>
              </c:strCache>
            </c:strRef>
          </c:cat>
          <c:val>
            <c:numRef>
              <c:f>'Test 2 chart'!$B$9:$G$9</c:f>
              <c:numCache>
                <c:formatCode>0.00</c:formatCode>
                <c:ptCount val="6"/>
                <c:pt idx="0">
                  <c:v>5.26</c:v>
                </c:pt>
                <c:pt idx="1">
                  <c:v>3.16</c:v>
                </c:pt>
                <c:pt idx="2">
                  <c:v>2.0499999999999998</c:v>
                </c:pt>
                <c:pt idx="3">
                  <c:v>0.52</c:v>
                </c:pt>
                <c:pt idx="4">
                  <c:v>0.56999999999999995</c:v>
                </c:pt>
                <c:pt idx="5">
                  <c:v>0</c:v>
                </c:pt>
              </c:numCache>
            </c:numRef>
          </c:val>
          <c:smooth val="0"/>
          <c:extLst>
            <c:ext xmlns:c16="http://schemas.microsoft.com/office/drawing/2014/chart" uri="{C3380CC4-5D6E-409C-BE32-E72D297353CC}">
              <c16:uniqueId val="{00000003-580D-45A8-81D2-7FAB823DAB63}"/>
            </c:ext>
          </c:extLst>
        </c:ser>
        <c:ser>
          <c:idx val="4"/>
          <c:order val="4"/>
          <c:tx>
            <c:strRef>
              <c:f>'Test 2 chart'!$A$10</c:f>
              <c:strCache>
                <c:ptCount val="1"/>
                <c:pt idx="0">
                  <c:v>Magazine pages</c:v>
                </c:pt>
              </c:strCache>
            </c:strRef>
          </c:tx>
          <c:spPr>
            <a:ln w="12700" cap="rnd">
              <a:solidFill>
                <a:schemeClr val="accent5"/>
              </a:solidFill>
              <a:round/>
            </a:ln>
            <a:effectLst/>
          </c:spPr>
          <c:marker>
            <c:symbol val="none"/>
          </c:marker>
          <c:errBars>
            <c:errDir val="y"/>
            <c:errBarType val="both"/>
            <c:errValType val="cust"/>
            <c:noEndCap val="0"/>
            <c:plus>
              <c:numLit>
                <c:formatCode>General</c:formatCode>
                <c:ptCount val="6"/>
                <c:pt idx="0">
                  <c:v>0</c:v>
                </c:pt>
                <c:pt idx="1">
                  <c:v>0.79</c:v>
                </c:pt>
                <c:pt idx="2">
                  <c:v>0.82</c:v>
                </c:pt>
                <c:pt idx="3">
                  <c:v>0.51</c:v>
                </c:pt>
                <c:pt idx="4">
                  <c:v>0</c:v>
                </c:pt>
                <c:pt idx="5">
                  <c:v>0.51</c:v>
                </c:pt>
              </c:numLit>
            </c:plus>
            <c:minus>
              <c:numLit>
                <c:formatCode>General</c:formatCode>
                <c:ptCount val="6"/>
                <c:pt idx="0">
                  <c:v>0</c:v>
                </c:pt>
                <c:pt idx="1">
                  <c:v>0.79</c:v>
                </c:pt>
                <c:pt idx="2">
                  <c:v>0.82</c:v>
                </c:pt>
                <c:pt idx="3">
                  <c:v>0.51</c:v>
                </c:pt>
                <c:pt idx="4">
                  <c:v>0</c:v>
                </c:pt>
                <c:pt idx="5">
                  <c:v>0.51</c:v>
                </c:pt>
              </c:numLit>
            </c:minus>
            <c:spPr>
              <a:noFill/>
              <a:ln w="9525" cap="flat" cmpd="sng" algn="ctr">
                <a:solidFill>
                  <a:schemeClr val="tx1">
                    <a:lumMod val="65000"/>
                    <a:lumOff val="35000"/>
                  </a:schemeClr>
                </a:solidFill>
                <a:round/>
              </a:ln>
              <a:effectLst/>
            </c:spPr>
          </c:errBars>
          <c:cat>
            <c:strRef>
              <c:f>'Test 2 chart'!$B$17:$G$17</c:f>
              <c:strCache>
                <c:ptCount val="6"/>
                <c:pt idx="0">
                  <c:v>Inoculum</c:v>
                </c:pt>
                <c:pt idx="1">
                  <c:v>0 Day</c:v>
                </c:pt>
                <c:pt idx="2">
                  <c:v>1 Day</c:v>
                </c:pt>
                <c:pt idx="3">
                  <c:v>2 Day</c:v>
                </c:pt>
                <c:pt idx="4">
                  <c:v>3 Day</c:v>
                </c:pt>
                <c:pt idx="5">
                  <c:v>4 Day</c:v>
                </c:pt>
              </c:strCache>
            </c:strRef>
          </c:cat>
          <c:val>
            <c:numRef>
              <c:f>'Test 2 chart'!$B$10:$G$10</c:f>
              <c:numCache>
                <c:formatCode>0.00</c:formatCode>
                <c:ptCount val="6"/>
                <c:pt idx="0">
                  <c:v>5.26</c:v>
                </c:pt>
                <c:pt idx="1">
                  <c:v>2.13</c:v>
                </c:pt>
                <c:pt idx="2">
                  <c:v>1.31</c:v>
                </c:pt>
                <c:pt idx="3">
                  <c:v>0.26</c:v>
                </c:pt>
                <c:pt idx="4">
                  <c:v>0</c:v>
                </c:pt>
                <c:pt idx="5">
                  <c:v>0.26</c:v>
                </c:pt>
              </c:numCache>
            </c:numRef>
          </c:val>
          <c:smooth val="0"/>
          <c:extLst>
            <c:ext xmlns:c16="http://schemas.microsoft.com/office/drawing/2014/chart" uri="{C3380CC4-5D6E-409C-BE32-E72D297353CC}">
              <c16:uniqueId val="{00000004-580D-45A8-81D2-7FAB823DAB63}"/>
            </c:ext>
          </c:extLst>
        </c:ser>
        <c:ser>
          <c:idx val="5"/>
          <c:order val="5"/>
          <c:tx>
            <c:v>LOQ</c:v>
          </c:tx>
          <c:spPr>
            <a:ln w="12700" cap="rnd">
              <a:solidFill>
                <a:srgbClr val="FF0000"/>
              </a:solidFill>
              <a:prstDash val="sysDash"/>
              <a:round/>
            </a:ln>
            <a:effectLst/>
          </c:spPr>
          <c:marker>
            <c:symbol val="none"/>
          </c:marker>
          <c:cat>
            <c:strRef>
              <c:f>'Test 2 chart'!$B$17:$G$17</c:f>
              <c:strCache>
                <c:ptCount val="6"/>
                <c:pt idx="0">
                  <c:v>Inoculum</c:v>
                </c:pt>
                <c:pt idx="1">
                  <c:v>0 Day</c:v>
                </c:pt>
                <c:pt idx="2">
                  <c:v>1 Day</c:v>
                </c:pt>
                <c:pt idx="3">
                  <c:v>2 Day</c:v>
                </c:pt>
                <c:pt idx="4">
                  <c:v>3 Day</c:v>
                </c:pt>
                <c:pt idx="5">
                  <c:v>4 Day</c:v>
                </c:pt>
              </c:strCache>
            </c:strRef>
          </c:cat>
          <c:val>
            <c:numRef>
              <c:f>'Test 2 chart'!$B$14:$G$14</c:f>
              <c:numCache>
                <c:formatCode>General</c:formatCode>
                <c:ptCount val="6"/>
                <c:pt idx="0">
                  <c:v>1.42</c:v>
                </c:pt>
                <c:pt idx="1">
                  <c:v>1.42</c:v>
                </c:pt>
                <c:pt idx="2">
                  <c:v>1.42</c:v>
                </c:pt>
                <c:pt idx="3">
                  <c:v>1.42</c:v>
                </c:pt>
                <c:pt idx="4">
                  <c:v>1.42</c:v>
                </c:pt>
                <c:pt idx="5">
                  <c:v>1.42</c:v>
                </c:pt>
              </c:numCache>
            </c:numRef>
          </c:val>
          <c:smooth val="0"/>
          <c:extLst>
            <c:ext xmlns:c16="http://schemas.microsoft.com/office/drawing/2014/chart" uri="{C3380CC4-5D6E-409C-BE32-E72D297353CC}">
              <c16:uniqueId val="{00000005-580D-45A8-81D2-7FAB823DAB63}"/>
            </c:ext>
          </c:extLst>
        </c:ser>
        <c:dLbls>
          <c:showLegendKey val="0"/>
          <c:showVal val="0"/>
          <c:showCatName val="0"/>
          <c:showSerName val="0"/>
          <c:showPercent val="0"/>
          <c:showBubbleSize val="0"/>
        </c:dLbls>
        <c:smooth val="0"/>
        <c:axId val="570890408"/>
        <c:axId val="570884504"/>
      </c:lineChart>
      <c:catAx>
        <c:axId val="57089040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70884504"/>
        <c:crosses val="autoZero"/>
        <c:auto val="1"/>
        <c:lblAlgn val="ctr"/>
        <c:lblOffset val="100"/>
        <c:noMultiLvlLbl val="0"/>
      </c:catAx>
      <c:valAx>
        <c:axId val="570884504"/>
        <c:scaling>
          <c:orientation val="minMax"/>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Viable</a:t>
                </a:r>
                <a:r>
                  <a:rPr lang="en-US" baseline="0"/>
                  <a:t> </a:t>
                </a:r>
                <a:r>
                  <a:rPr lang="en-US"/>
                  <a:t>SARS-CoV-2 Log</a:t>
                </a:r>
                <a:r>
                  <a:rPr lang="en-US" baseline="-25000"/>
                  <a:t>10</a:t>
                </a:r>
                <a:r>
                  <a:rPr lang="en-US"/>
                  <a:t> </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70890408"/>
        <c:crosses val="autoZero"/>
        <c:crossBetween val="midCat"/>
        <c:majorUnit val="1"/>
      </c:valAx>
      <c:spPr>
        <a:noFill/>
        <a:ln>
          <a:noFill/>
        </a:ln>
        <a:effectLst/>
      </c:spPr>
    </c:plotArea>
    <c:legend>
      <c:legendPos val="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userShapes r:id="rId3"/>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7</xdr:col>
      <xdr:colOff>381000</xdr:colOff>
      <xdr:row>2</xdr:row>
      <xdr:rowOff>95250</xdr:rowOff>
    </xdr:from>
    <xdr:to>
      <xdr:col>20</xdr:col>
      <xdr:colOff>223838</xdr:colOff>
      <xdr:row>25</xdr:row>
      <xdr:rowOff>76200</xdr:rowOff>
    </xdr:to>
    <xdr:graphicFrame macro="">
      <xdr:nvGraphicFramePr>
        <xdr:cNvPr id="6" name="Chart 5">
          <a:extLst>
            <a:ext uri="{FF2B5EF4-FFF2-40B4-BE49-F238E27FC236}">
              <a16:creationId xmlns:a16="http://schemas.microsoft.com/office/drawing/2014/main" id="{C7F5DE65-D981-4E03-8D46-81C345A679E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c:userShapes xmlns:c="http://schemas.openxmlformats.org/drawingml/2006/chart">
  <cdr:relSizeAnchor xmlns:cdr="http://schemas.openxmlformats.org/drawingml/2006/chartDrawing">
    <cdr:from>
      <cdr:x>0.87492</cdr:x>
      <cdr:y>0.78362</cdr:y>
    </cdr:from>
    <cdr:to>
      <cdr:x>0.93501</cdr:x>
      <cdr:y>0.85368</cdr:y>
    </cdr:to>
    <cdr:sp macro="" textlink="">
      <cdr:nvSpPr>
        <cdr:cNvPr id="2" name="TextBox 1">
          <a:extLst xmlns:a="http://schemas.openxmlformats.org/drawingml/2006/main">
            <a:ext uri="{FF2B5EF4-FFF2-40B4-BE49-F238E27FC236}">
              <a16:creationId xmlns:a16="http://schemas.microsoft.com/office/drawing/2014/main" id="{74891C13-2B84-420E-8703-5E4EB79B3A1B}"/>
            </a:ext>
          </a:extLst>
        </cdr:cNvPr>
        <cdr:cNvSpPr txBox="1"/>
      </cdr:nvSpPr>
      <cdr:spPr>
        <a:xfrm xmlns:a="http://schemas.openxmlformats.org/drawingml/2006/main">
          <a:off x="6796088" y="3621884"/>
          <a:ext cx="466725" cy="323850"/>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900"/>
            <a:t>10</a:t>
          </a:r>
        </a:p>
      </cdr:txBody>
    </cdr:sp>
  </cdr:relSizeAnchor>
  <cdr:relSizeAnchor xmlns:cdr="http://schemas.openxmlformats.org/drawingml/2006/chartDrawing">
    <cdr:from>
      <cdr:x>0.87472</cdr:x>
      <cdr:y>0.65396</cdr:y>
    </cdr:from>
    <cdr:to>
      <cdr:x>0.9348</cdr:x>
      <cdr:y>0.72403</cdr:y>
    </cdr:to>
    <cdr:sp macro="" textlink="">
      <cdr:nvSpPr>
        <cdr:cNvPr id="3" name="TextBox 1">
          <a:extLst xmlns:a="http://schemas.openxmlformats.org/drawingml/2006/main">
            <a:ext uri="{FF2B5EF4-FFF2-40B4-BE49-F238E27FC236}">
              <a16:creationId xmlns:a16="http://schemas.microsoft.com/office/drawing/2014/main" id="{9AB77628-012F-4EF2-8FAB-303A0F9074BC}"/>
            </a:ext>
          </a:extLst>
        </cdr:cNvPr>
        <cdr:cNvSpPr txBox="1"/>
      </cdr:nvSpPr>
      <cdr:spPr>
        <a:xfrm xmlns:a="http://schemas.openxmlformats.org/drawingml/2006/main">
          <a:off x="6794500" y="3022600"/>
          <a:ext cx="466725" cy="32385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a:t>100</a:t>
          </a:r>
        </a:p>
      </cdr:txBody>
    </cdr:sp>
  </cdr:relSizeAnchor>
  <cdr:relSizeAnchor xmlns:cdr="http://schemas.openxmlformats.org/drawingml/2006/chartDrawing">
    <cdr:from>
      <cdr:x>0.87595</cdr:x>
      <cdr:y>0.53031</cdr:y>
    </cdr:from>
    <cdr:to>
      <cdr:x>0.95831</cdr:x>
      <cdr:y>0.60038</cdr:y>
    </cdr:to>
    <cdr:sp macro="" textlink="">
      <cdr:nvSpPr>
        <cdr:cNvPr id="4" name="TextBox 1">
          <a:extLst xmlns:a="http://schemas.openxmlformats.org/drawingml/2006/main">
            <a:ext uri="{FF2B5EF4-FFF2-40B4-BE49-F238E27FC236}">
              <a16:creationId xmlns:a16="http://schemas.microsoft.com/office/drawing/2014/main" id="{84E606F8-111C-4CA4-98D0-F42FE050DDB0}"/>
            </a:ext>
          </a:extLst>
        </cdr:cNvPr>
        <cdr:cNvSpPr txBox="1"/>
      </cdr:nvSpPr>
      <cdr:spPr>
        <a:xfrm xmlns:a="http://schemas.openxmlformats.org/drawingml/2006/main">
          <a:off x="6804025" y="2451100"/>
          <a:ext cx="639763" cy="32385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a:t>1,000</a:t>
          </a:r>
        </a:p>
      </cdr:txBody>
    </cdr:sp>
  </cdr:relSizeAnchor>
  <cdr:relSizeAnchor xmlns:cdr="http://schemas.openxmlformats.org/drawingml/2006/chartDrawing">
    <cdr:from>
      <cdr:x>0.87595</cdr:x>
      <cdr:y>0.40254</cdr:y>
    </cdr:from>
    <cdr:to>
      <cdr:x>0.98161</cdr:x>
      <cdr:y>0.47261</cdr:y>
    </cdr:to>
    <cdr:sp macro="" textlink="">
      <cdr:nvSpPr>
        <cdr:cNvPr id="5" name="TextBox 1">
          <a:extLst xmlns:a="http://schemas.openxmlformats.org/drawingml/2006/main">
            <a:ext uri="{FF2B5EF4-FFF2-40B4-BE49-F238E27FC236}">
              <a16:creationId xmlns:a16="http://schemas.microsoft.com/office/drawing/2014/main" id="{84E606F8-111C-4CA4-98D0-F42FE050DDB0}"/>
            </a:ext>
          </a:extLst>
        </cdr:cNvPr>
        <cdr:cNvSpPr txBox="1"/>
      </cdr:nvSpPr>
      <cdr:spPr>
        <a:xfrm xmlns:a="http://schemas.openxmlformats.org/drawingml/2006/main">
          <a:off x="6804025" y="1860550"/>
          <a:ext cx="820738" cy="32385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a:t>10,000</a:t>
          </a:r>
        </a:p>
      </cdr:txBody>
    </cdr:sp>
  </cdr:relSizeAnchor>
  <cdr:relSizeAnchor xmlns:cdr="http://schemas.openxmlformats.org/drawingml/2006/chartDrawing">
    <cdr:from>
      <cdr:x>0.87472</cdr:x>
      <cdr:y>0.27477</cdr:y>
    </cdr:from>
    <cdr:to>
      <cdr:x>0.98038</cdr:x>
      <cdr:y>0.34484</cdr:y>
    </cdr:to>
    <cdr:sp macro="" textlink="">
      <cdr:nvSpPr>
        <cdr:cNvPr id="6" name="TextBox 1">
          <a:extLst xmlns:a="http://schemas.openxmlformats.org/drawingml/2006/main">
            <a:ext uri="{FF2B5EF4-FFF2-40B4-BE49-F238E27FC236}">
              <a16:creationId xmlns:a16="http://schemas.microsoft.com/office/drawing/2014/main" id="{01C103DF-5ECE-4557-B6C5-6502AAF9450B}"/>
            </a:ext>
          </a:extLst>
        </cdr:cNvPr>
        <cdr:cNvSpPr txBox="1"/>
      </cdr:nvSpPr>
      <cdr:spPr>
        <a:xfrm xmlns:a="http://schemas.openxmlformats.org/drawingml/2006/main">
          <a:off x="6794500" y="1270000"/>
          <a:ext cx="820738" cy="32385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a:t>100,000</a:t>
          </a:r>
        </a:p>
      </cdr:txBody>
    </cdr:sp>
  </cdr:relSizeAnchor>
  <cdr:relSizeAnchor xmlns:cdr="http://schemas.openxmlformats.org/drawingml/2006/chartDrawing">
    <cdr:from>
      <cdr:x>0.87472</cdr:x>
      <cdr:y>0.14906</cdr:y>
    </cdr:from>
    <cdr:to>
      <cdr:x>0.98038</cdr:x>
      <cdr:y>0.21913</cdr:y>
    </cdr:to>
    <cdr:sp macro="" textlink="">
      <cdr:nvSpPr>
        <cdr:cNvPr id="7" name="TextBox 1">
          <a:extLst xmlns:a="http://schemas.openxmlformats.org/drawingml/2006/main">
            <a:ext uri="{FF2B5EF4-FFF2-40B4-BE49-F238E27FC236}">
              <a16:creationId xmlns:a16="http://schemas.microsoft.com/office/drawing/2014/main" id="{9092BC63-BD5B-49D6-9235-9AA13C75FC2E}"/>
            </a:ext>
          </a:extLst>
        </cdr:cNvPr>
        <cdr:cNvSpPr txBox="1"/>
      </cdr:nvSpPr>
      <cdr:spPr>
        <a:xfrm xmlns:a="http://schemas.openxmlformats.org/drawingml/2006/main">
          <a:off x="6794500" y="688975"/>
          <a:ext cx="820738" cy="32385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a:t>1,000,000</a:t>
          </a:r>
        </a:p>
      </cdr:txBody>
    </cdr:sp>
  </cdr:relSizeAnchor>
  <cdr:relSizeAnchor xmlns:cdr="http://schemas.openxmlformats.org/drawingml/2006/chartDrawing">
    <cdr:from>
      <cdr:x>0.93808</cdr:x>
      <cdr:y>0.30654</cdr:y>
    </cdr:from>
    <cdr:to>
      <cdr:x>0.96383</cdr:x>
      <cdr:y>0.71458</cdr:y>
    </cdr:to>
    <cdr:sp macro="" textlink="">
      <cdr:nvSpPr>
        <cdr:cNvPr id="14" name="TextBox 13">
          <a:extLst xmlns:a="http://schemas.openxmlformats.org/drawingml/2006/main">
            <a:ext uri="{FF2B5EF4-FFF2-40B4-BE49-F238E27FC236}">
              <a16:creationId xmlns:a16="http://schemas.microsoft.com/office/drawing/2014/main" id="{FBA0A53A-AB4F-4024-956C-70E70BD32B9E}"/>
            </a:ext>
          </a:extLst>
        </cdr:cNvPr>
        <cdr:cNvSpPr txBox="1"/>
      </cdr:nvSpPr>
      <cdr:spPr>
        <a:xfrm xmlns:a="http://schemas.openxmlformats.org/drawingml/2006/main" rot="16200000">
          <a:off x="6443666" y="2259808"/>
          <a:ext cx="1885950" cy="200025"/>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900"/>
            <a:t>Viable SARS-CoV-2 Raw Number</a:t>
          </a:r>
        </a:p>
      </cdr:txBody>
    </cdr:sp>
  </cdr:relSizeAnchor>
  <cdr:relSizeAnchor xmlns:cdr="http://schemas.openxmlformats.org/drawingml/2006/chartDrawing">
    <cdr:from>
      <cdr:x>0.87595</cdr:x>
      <cdr:y>0.90744</cdr:y>
    </cdr:from>
    <cdr:to>
      <cdr:x>0.93603</cdr:x>
      <cdr:y>0.9775</cdr:y>
    </cdr:to>
    <cdr:sp macro="" textlink="">
      <cdr:nvSpPr>
        <cdr:cNvPr id="15" name="TextBox 1">
          <a:extLst xmlns:a="http://schemas.openxmlformats.org/drawingml/2006/main">
            <a:ext uri="{FF2B5EF4-FFF2-40B4-BE49-F238E27FC236}">
              <a16:creationId xmlns:a16="http://schemas.microsoft.com/office/drawing/2014/main" id="{75CB9F43-F0B1-4BFE-9027-5715807E76BB}"/>
            </a:ext>
          </a:extLst>
        </cdr:cNvPr>
        <cdr:cNvSpPr txBox="1"/>
      </cdr:nvSpPr>
      <cdr:spPr>
        <a:xfrm xmlns:a="http://schemas.openxmlformats.org/drawingml/2006/main">
          <a:off x="6804025" y="4194175"/>
          <a:ext cx="466725" cy="323850"/>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900"/>
            <a:t>0</a:t>
          </a:r>
        </a:p>
      </cdr:txBody>
    </cdr:sp>
  </cdr:relSizeAnchor>
</c:userShapes>
</file>

<file path=xl/drawings/drawing3.xml><?xml version="1.0" encoding="utf-8"?>
<xdr:wsDr xmlns:xdr="http://schemas.openxmlformats.org/drawingml/2006/spreadsheetDrawing" xmlns:a="http://schemas.openxmlformats.org/drawingml/2006/main">
  <xdr:twoCellAnchor editAs="oneCell">
    <xdr:from>
      <xdr:col>1</xdr:col>
      <xdr:colOff>95250</xdr:colOff>
      <xdr:row>2</xdr:row>
      <xdr:rowOff>95250</xdr:rowOff>
    </xdr:from>
    <xdr:to>
      <xdr:col>10</xdr:col>
      <xdr:colOff>349266</xdr:colOff>
      <xdr:row>24</xdr:row>
      <xdr:rowOff>76023</xdr:rowOff>
    </xdr:to>
    <xdr:pic>
      <xdr:nvPicPr>
        <xdr:cNvPr id="2" name="Picture 1">
          <a:extLst>
            <a:ext uri="{FF2B5EF4-FFF2-40B4-BE49-F238E27FC236}">
              <a16:creationId xmlns:a16="http://schemas.microsoft.com/office/drawing/2014/main" id="{D77F2595-6594-450C-B745-B93270B74671}"/>
            </a:ext>
          </a:extLst>
        </xdr:cNvPr>
        <xdr:cNvPicPr>
          <a:picLocks noChangeAspect="1"/>
        </xdr:cNvPicPr>
      </xdr:nvPicPr>
      <xdr:blipFill>
        <a:blip xmlns:r="http://schemas.openxmlformats.org/officeDocument/2006/relationships" r:embed="rId1"/>
        <a:stretch>
          <a:fillRect/>
        </a:stretch>
      </xdr:blipFill>
      <xdr:spPr>
        <a:xfrm>
          <a:off x="704850" y="257175"/>
          <a:ext cx="6035691" cy="3543123"/>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oc.lc/realm-project"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C5317D-93AE-434C-AA35-6E98705C4AA5}">
  <dimension ref="A1:J20"/>
  <sheetViews>
    <sheetView tabSelected="1" workbookViewId="0"/>
  </sheetViews>
  <sheetFormatPr defaultRowHeight="12.75" x14ac:dyDescent="0.2"/>
  <cols>
    <col min="1" max="1" width="137.7109375" customWidth="1"/>
    <col min="2" max="2" width="17.42578125" bestFit="1" customWidth="1"/>
  </cols>
  <sheetData>
    <row r="1" spans="1:10" ht="23.25" x14ac:dyDescent="0.35">
      <c r="A1" s="1" t="s">
        <v>0</v>
      </c>
      <c r="B1" s="2"/>
      <c r="C1" s="2"/>
      <c r="D1" s="2"/>
      <c r="E1" s="2"/>
      <c r="F1" s="2"/>
      <c r="G1" s="2"/>
      <c r="H1" s="2"/>
      <c r="I1" s="2"/>
      <c r="J1" s="2"/>
    </row>
    <row r="2" spans="1:10" ht="23.25" x14ac:dyDescent="0.35">
      <c r="A2" s="1"/>
      <c r="B2" s="2"/>
      <c r="C2" s="2"/>
      <c r="D2" s="2"/>
      <c r="E2" s="2"/>
      <c r="F2" s="2"/>
      <c r="G2" s="2"/>
      <c r="H2" s="2"/>
      <c r="I2" s="2"/>
      <c r="J2" s="2"/>
    </row>
    <row r="3" spans="1:10" ht="16.5" x14ac:dyDescent="0.3">
      <c r="A3" s="3" t="s">
        <v>1</v>
      </c>
      <c r="B3" s="2"/>
      <c r="C3" s="2"/>
      <c r="D3" s="2"/>
      <c r="E3" s="2"/>
      <c r="F3" s="2"/>
      <c r="G3" s="2"/>
      <c r="H3" s="2"/>
      <c r="I3" s="2"/>
      <c r="J3" s="2"/>
    </row>
    <row r="4" spans="1:10" ht="18.75" x14ac:dyDescent="0.3">
      <c r="A4" s="4" t="s">
        <v>2</v>
      </c>
      <c r="B4" s="2"/>
      <c r="C4" s="2"/>
      <c r="D4" s="2"/>
      <c r="E4" s="2"/>
      <c r="F4" s="2"/>
      <c r="G4" s="2"/>
      <c r="H4" s="2"/>
      <c r="I4" s="2"/>
      <c r="J4" s="2"/>
    </row>
    <row r="5" spans="1:10" ht="16.5" x14ac:dyDescent="0.3">
      <c r="A5" s="3" t="s">
        <v>3</v>
      </c>
      <c r="B5" s="5"/>
      <c r="C5" s="5"/>
      <c r="D5" s="5"/>
      <c r="E5" s="5"/>
      <c r="F5" s="5"/>
      <c r="G5" s="5"/>
      <c r="H5" s="5"/>
      <c r="I5" s="5"/>
      <c r="J5" s="5"/>
    </row>
    <row r="6" spans="1:10" ht="16.5" x14ac:dyDescent="0.3">
      <c r="A6" s="3"/>
      <c r="B6" s="5"/>
      <c r="C6" s="5"/>
      <c r="D6" s="5"/>
      <c r="E6" s="5"/>
      <c r="F6" s="5"/>
      <c r="G6" s="5"/>
      <c r="H6" s="5"/>
      <c r="I6" s="5"/>
      <c r="J6" s="5"/>
    </row>
    <row r="7" spans="1:10" ht="16.5" x14ac:dyDescent="0.3">
      <c r="A7" s="3" t="s">
        <v>216</v>
      </c>
      <c r="B7" s="5"/>
      <c r="C7" s="5"/>
      <c r="D7" s="5"/>
      <c r="E7" s="5"/>
      <c r="F7" s="5"/>
      <c r="G7" s="5"/>
      <c r="H7" s="5"/>
      <c r="I7" s="5"/>
      <c r="J7" s="5"/>
    </row>
    <row r="8" spans="1:10" ht="16.5" x14ac:dyDescent="0.3">
      <c r="A8" s="3"/>
      <c r="B8" s="5"/>
      <c r="C8" s="5"/>
      <c r="D8" s="5"/>
      <c r="E8" s="5"/>
      <c r="F8" s="5"/>
      <c r="G8" s="5"/>
      <c r="H8" s="5"/>
      <c r="I8" s="5"/>
      <c r="J8" s="5"/>
    </row>
    <row r="9" spans="1:10" ht="16.5" x14ac:dyDescent="0.3">
      <c r="A9" s="126" t="s">
        <v>4</v>
      </c>
      <c r="B9" s="126"/>
      <c r="C9" s="126"/>
      <c r="D9" s="126"/>
      <c r="E9" s="126"/>
      <c r="F9" s="126"/>
      <c r="G9" s="126"/>
      <c r="H9" s="126"/>
      <c r="I9" s="126"/>
      <c r="J9" s="126"/>
    </row>
    <row r="10" spans="1:10" ht="16.5" x14ac:dyDescent="0.3">
      <c r="A10" s="6" t="s">
        <v>5</v>
      </c>
      <c r="B10" s="5"/>
      <c r="C10" s="5"/>
      <c r="D10" s="5"/>
      <c r="E10" s="5"/>
      <c r="F10" s="5"/>
      <c r="G10" s="5"/>
      <c r="H10" s="5"/>
      <c r="I10" s="5"/>
      <c r="J10" s="5"/>
    </row>
    <row r="11" spans="1:10" ht="16.5" x14ac:dyDescent="0.3">
      <c r="A11" s="6"/>
      <c r="B11" s="5"/>
      <c r="C11" s="5"/>
      <c r="D11" s="5"/>
      <c r="E11" s="5"/>
      <c r="F11" s="5"/>
      <c r="G11" s="5"/>
      <c r="H11" s="5"/>
      <c r="I11" s="5"/>
      <c r="J11" s="5"/>
    </row>
    <row r="12" spans="1:10" ht="16.5" x14ac:dyDescent="0.3">
      <c r="A12" s="6"/>
      <c r="B12" s="5"/>
      <c r="C12" s="5"/>
      <c r="D12" s="5"/>
      <c r="E12" s="5"/>
      <c r="F12" s="5"/>
      <c r="G12" s="5"/>
      <c r="H12" s="5"/>
      <c r="I12" s="5"/>
      <c r="J12" s="5"/>
    </row>
    <row r="13" spans="1:10" ht="16.5" x14ac:dyDescent="0.3">
      <c r="A13" s="7" t="s">
        <v>215</v>
      </c>
      <c r="B13" s="5"/>
      <c r="C13" s="5"/>
      <c r="D13" s="5"/>
      <c r="E13" s="5"/>
      <c r="F13" s="5"/>
      <c r="G13" s="5"/>
      <c r="H13" s="5"/>
      <c r="I13" s="5"/>
      <c r="J13" s="5"/>
    </row>
    <row r="14" spans="1:10" ht="16.5" x14ac:dyDescent="0.3">
      <c r="A14" s="8" t="s">
        <v>214</v>
      </c>
      <c r="B14" s="5"/>
      <c r="C14" s="5"/>
      <c r="D14" s="5"/>
      <c r="E14" s="5"/>
      <c r="F14" s="5"/>
      <c r="G14" s="5"/>
      <c r="H14" s="5"/>
      <c r="I14" s="5"/>
      <c r="J14" s="5"/>
    </row>
    <row r="15" spans="1:10" ht="15" x14ac:dyDescent="0.3">
      <c r="A15" s="2"/>
      <c r="B15" s="2"/>
      <c r="C15" s="2"/>
      <c r="D15" s="2"/>
      <c r="E15" s="2"/>
      <c r="F15" s="2"/>
      <c r="G15" s="2"/>
      <c r="H15" s="2"/>
      <c r="I15" s="2"/>
      <c r="J15" s="2"/>
    </row>
    <row r="16" spans="1:10" ht="16.5" x14ac:dyDescent="0.3">
      <c r="A16" s="127"/>
      <c r="B16" s="127"/>
      <c r="C16" s="127"/>
      <c r="D16" s="127"/>
      <c r="E16" s="127"/>
      <c r="F16" s="127"/>
      <c r="G16" s="127"/>
      <c r="H16" s="127"/>
      <c r="I16" s="127"/>
      <c r="J16" s="127"/>
    </row>
    <row r="17" spans="1:10" ht="18.75" customHeight="1" x14ac:dyDescent="0.3">
      <c r="A17" s="94"/>
      <c r="B17" s="5"/>
      <c r="C17" s="94"/>
      <c r="D17" s="94"/>
      <c r="E17" s="94"/>
      <c r="F17" s="94"/>
      <c r="G17" s="94"/>
      <c r="H17" s="94"/>
      <c r="I17" s="94"/>
      <c r="J17" s="94"/>
    </row>
    <row r="18" spans="1:10" ht="45" x14ac:dyDescent="0.2">
      <c r="A18" s="9" t="s">
        <v>6</v>
      </c>
      <c r="B18" s="10"/>
      <c r="C18" s="10"/>
      <c r="D18" s="10"/>
      <c r="E18" s="10"/>
      <c r="F18" s="10"/>
      <c r="G18" s="10"/>
      <c r="H18" s="10"/>
      <c r="I18" s="10"/>
      <c r="J18" s="10"/>
    </row>
    <row r="20" spans="1:10" ht="30" x14ac:dyDescent="0.2">
      <c r="A20" s="9" t="s">
        <v>7</v>
      </c>
    </row>
  </sheetData>
  <mergeCells count="2">
    <mergeCell ref="A9:J9"/>
    <mergeCell ref="A16:J16"/>
  </mergeCells>
  <hyperlinks>
    <hyperlink ref="A10" r:id="rId1" xr:uid="{1AC3E076-31B2-4832-BBF3-A65CC0C9BDB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4B99B0-C1D7-4E80-8656-8D71C962F5CD}">
  <dimension ref="A1:J13"/>
  <sheetViews>
    <sheetView workbookViewId="0">
      <selection activeCell="A3" sqref="A3"/>
    </sheetView>
  </sheetViews>
  <sheetFormatPr defaultRowHeight="12.75" x14ac:dyDescent="0.2"/>
  <cols>
    <col min="2" max="2" width="20.140625" bestFit="1" customWidth="1"/>
  </cols>
  <sheetData>
    <row r="1" spans="1:10" x14ac:dyDescent="0.2">
      <c r="A1" s="24" t="s">
        <v>8</v>
      </c>
    </row>
    <row r="2" spans="1:10" ht="78" customHeight="1" x14ac:dyDescent="0.2">
      <c r="A2" s="128" t="s">
        <v>9</v>
      </c>
      <c r="B2" s="128"/>
      <c r="C2" s="128"/>
      <c r="D2" s="128"/>
      <c r="E2" s="128"/>
      <c r="F2" s="128"/>
      <c r="G2" s="128"/>
      <c r="H2" s="128"/>
      <c r="I2" s="128"/>
      <c r="J2" s="128"/>
    </row>
    <row r="6" spans="1:10" x14ac:dyDescent="0.2">
      <c r="A6" s="24" t="s">
        <v>10</v>
      </c>
      <c r="B6" s="11"/>
    </row>
    <row r="7" spans="1:10" x14ac:dyDescent="0.2">
      <c r="A7" s="11" t="s">
        <v>11</v>
      </c>
      <c r="B7" s="11" t="s">
        <v>12</v>
      </c>
    </row>
    <row r="8" spans="1:10" x14ac:dyDescent="0.2">
      <c r="A8" s="11" t="s">
        <v>13</v>
      </c>
      <c r="B8" s="11" t="s">
        <v>14</v>
      </c>
    </row>
    <row r="9" spans="1:10" x14ac:dyDescent="0.2">
      <c r="A9" s="11" t="s">
        <v>15</v>
      </c>
      <c r="B9" s="11" t="s">
        <v>16</v>
      </c>
    </row>
    <row r="10" spans="1:10" x14ac:dyDescent="0.2">
      <c r="A10" s="11" t="s">
        <v>17</v>
      </c>
      <c r="B10" s="11" t="s">
        <v>18</v>
      </c>
    </row>
    <row r="11" spans="1:10" x14ac:dyDescent="0.2">
      <c r="A11" s="11" t="s">
        <v>19</v>
      </c>
      <c r="B11" s="11" t="s">
        <v>20</v>
      </c>
    </row>
    <row r="12" spans="1:10" x14ac:dyDescent="0.2">
      <c r="A12" s="11" t="s">
        <v>21</v>
      </c>
      <c r="B12" s="25" t="s">
        <v>22</v>
      </c>
    </row>
    <row r="13" spans="1:10" x14ac:dyDescent="0.2">
      <c r="A13" s="11"/>
      <c r="B13" s="11"/>
    </row>
  </sheetData>
  <mergeCells count="1">
    <mergeCell ref="A2:J2"/>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B663C5-124A-4233-839C-9DAF9EFF3692}">
  <dimension ref="A1:G25"/>
  <sheetViews>
    <sheetView workbookViewId="0">
      <selection activeCell="H31" sqref="H31"/>
    </sheetView>
  </sheetViews>
  <sheetFormatPr defaultRowHeight="12.75" x14ac:dyDescent="0.2"/>
  <cols>
    <col min="1" max="1" width="37.140625" customWidth="1"/>
    <col min="2" max="2" width="11.85546875" customWidth="1"/>
  </cols>
  <sheetData>
    <row r="1" spans="1:7" ht="18" x14ac:dyDescent="0.25">
      <c r="A1" s="132" t="s">
        <v>23</v>
      </c>
      <c r="B1" s="132"/>
      <c r="C1" s="132"/>
      <c r="D1" s="132"/>
      <c r="E1" s="132"/>
      <c r="F1" s="132"/>
    </row>
    <row r="3" spans="1:7" x14ac:dyDescent="0.2">
      <c r="A3" s="24"/>
    </row>
    <row r="4" spans="1:7" ht="14.25" x14ac:dyDescent="0.25">
      <c r="A4" s="129" t="s">
        <v>24</v>
      </c>
      <c r="B4" s="129" t="s">
        <v>25</v>
      </c>
      <c r="C4" s="129"/>
      <c r="D4" s="129"/>
      <c r="E4" s="129"/>
      <c r="F4" s="129"/>
    </row>
    <row r="5" spans="1:7" ht="15" thickBot="1" x14ac:dyDescent="0.25">
      <c r="A5" s="130"/>
      <c r="B5" s="12" t="s">
        <v>26</v>
      </c>
      <c r="C5" s="13" t="s">
        <v>27</v>
      </c>
      <c r="D5" s="14" t="s">
        <v>28</v>
      </c>
      <c r="E5" s="14" t="s">
        <v>29</v>
      </c>
      <c r="F5" s="14" t="s">
        <v>30</v>
      </c>
      <c r="G5" s="14" t="s">
        <v>31</v>
      </c>
    </row>
    <row r="6" spans="1:7" x14ac:dyDescent="0.2">
      <c r="A6" s="29" t="s">
        <v>32</v>
      </c>
      <c r="B6" s="27">
        <v>5.26</v>
      </c>
      <c r="C6" s="16">
        <v>2.5499999999999998</v>
      </c>
      <c r="D6" s="17">
        <v>1.3</v>
      </c>
      <c r="E6" s="17">
        <v>1.06</v>
      </c>
      <c r="F6" s="17">
        <v>0.78</v>
      </c>
      <c r="G6" s="18" t="s">
        <v>33</v>
      </c>
    </row>
    <row r="7" spans="1:7" x14ac:dyDescent="0.2">
      <c r="A7" t="s">
        <v>34</v>
      </c>
      <c r="B7" s="15">
        <v>5.26</v>
      </c>
      <c r="C7" s="19">
        <v>1.3</v>
      </c>
      <c r="D7" s="18">
        <v>0.52</v>
      </c>
      <c r="E7" s="18" t="s">
        <v>35</v>
      </c>
      <c r="F7" s="18" t="s">
        <v>35</v>
      </c>
      <c r="G7" s="19" t="s">
        <v>35</v>
      </c>
    </row>
    <row r="8" spans="1:7" x14ac:dyDescent="0.2">
      <c r="A8" s="11" t="s">
        <v>36</v>
      </c>
      <c r="B8" s="15">
        <v>5.26</v>
      </c>
      <c r="C8" s="18">
        <v>1.82</v>
      </c>
      <c r="D8" s="19">
        <v>0.82</v>
      </c>
      <c r="E8" s="18">
        <v>0.78</v>
      </c>
      <c r="F8" s="18">
        <v>0.26</v>
      </c>
      <c r="G8" s="19" t="s">
        <v>35</v>
      </c>
    </row>
    <row r="9" spans="1:7" x14ac:dyDescent="0.2">
      <c r="A9" s="11" t="s">
        <v>37</v>
      </c>
      <c r="B9" s="15">
        <v>5.26</v>
      </c>
      <c r="C9" s="19">
        <v>3.16</v>
      </c>
      <c r="D9" s="18">
        <v>2.0499999999999998</v>
      </c>
      <c r="E9" s="18">
        <v>0.52</v>
      </c>
      <c r="F9" s="18">
        <v>0.56999999999999995</v>
      </c>
      <c r="G9" s="18" t="s">
        <v>35</v>
      </c>
    </row>
    <row r="10" spans="1:7" ht="13.5" thickBot="1" x14ac:dyDescent="0.25">
      <c r="A10" s="28" t="s">
        <v>38</v>
      </c>
      <c r="B10" s="20">
        <v>5.26</v>
      </c>
      <c r="C10" s="21">
        <v>2.13</v>
      </c>
      <c r="D10" s="21">
        <v>1.31</v>
      </c>
      <c r="E10" s="22">
        <v>0.26</v>
      </c>
      <c r="F10" s="22" t="s">
        <v>35</v>
      </c>
      <c r="G10" s="21">
        <v>0.26</v>
      </c>
    </row>
    <row r="11" spans="1:7" x14ac:dyDescent="0.2">
      <c r="A11" s="80" t="s">
        <v>39</v>
      </c>
      <c r="B11" s="23"/>
      <c r="C11" s="23"/>
    </row>
    <row r="12" spans="1:7" x14ac:dyDescent="0.2">
      <c r="A12" s="80" t="s">
        <v>40</v>
      </c>
      <c r="B12" s="23"/>
      <c r="C12" s="23"/>
    </row>
    <row r="14" spans="1:7" x14ac:dyDescent="0.2">
      <c r="A14" s="11" t="s">
        <v>13</v>
      </c>
      <c r="B14">
        <v>1.42</v>
      </c>
      <c r="C14">
        <v>1.42</v>
      </c>
      <c r="D14">
        <v>1.42</v>
      </c>
      <c r="E14">
        <v>1.42</v>
      </c>
      <c r="F14">
        <v>1.42</v>
      </c>
      <c r="G14">
        <v>1.42</v>
      </c>
    </row>
    <row r="16" spans="1:7" x14ac:dyDescent="0.2">
      <c r="B16" s="131" t="s">
        <v>41</v>
      </c>
      <c r="C16" s="131"/>
      <c r="D16" s="131"/>
      <c r="E16" s="131"/>
      <c r="F16" s="131"/>
    </row>
    <row r="17" spans="1:7" ht="13.5" thickBot="1" x14ac:dyDescent="0.25">
      <c r="B17" s="13" t="s">
        <v>42</v>
      </c>
      <c r="C17" s="14" t="s">
        <v>43</v>
      </c>
      <c r="D17" s="14" t="s">
        <v>28</v>
      </c>
      <c r="E17" s="14" t="s">
        <v>29</v>
      </c>
      <c r="F17" s="14" t="s">
        <v>30</v>
      </c>
      <c r="G17" s="14" t="s">
        <v>31</v>
      </c>
    </row>
    <row r="18" spans="1:7" x14ac:dyDescent="0.2">
      <c r="A18" s="29" t="s">
        <v>32</v>
      </c>
      <c r="B18" s="26" t="s">
        <v>44</v>
      </c>
      <c r="C18" s="19">
        <v>0.19</v>
      </c>
      <c r="D18" s="18">
        <v>0</v>
      </c>
      <c r="E18" s="18">
        <v>0.52</v>
      </c>
      <c r="F18" s="18">
        <v>0.63</v>
      </c>
      <c r="G18" s="18">
        <v>0</v>
      </c>
    </row>
    <row r="19" spans="1:7" x14ac:dyDescent="0.2">
      <c r="A19" t="s">
        <v>34</v>
      </c>
      <c r="B19" s="26" t="s">
        <v>44</v>
      </c>
      <c r="C19" s="19">
        <v>0</v>
      </c>
      <c r="D19" s="18">
        <v>0.625</v>
      </c>
      <c r="E19" s="18">
        <v>0</v>
      </c>
      <c r="F19" s="18">
        <v>0</v>
      </c>
      <c r="G19" s="18">
        <v>0</v>
      </c>
    </row>
    <row r="20" spans="1:7" x14ac:dyDescent="0.2">
      <c r="A20" s="11" t="s">
        <v>36</v>
      </c>
      <c r="B20" s="26" t="s">
        <v>44</v>
      </c>
      <c r="C20" s="18">
        <v>0.49</v>
      </c>
      <c r="D20" s="18">
        <v>0.66</v>
      </c>
      <c r="E20" s="18">
        <v>0.66</v>
      </c>
      <c r="F20" s="18">
        <v>0.51</v>
      </c>
      <c r="G20" s="18">
        <v>0</v>
      </c>
    </row>
    <row r="21" spans="1:7" x14ac:dyDescent="0.2">
      <c r="A21" s="11" t="s">
        <v>37</v>
      </c>
      <c r="B21" s="26" t="s">
        <v>44</v>
      </c>
      <c r="C21" s="19">
        <v>0.1</v>
      </c>
      <c r="D21" s="18">
        <v>0.52100000000000002</v>
      </c>
      <c r="E21" s="18">
        <v>0.625</v>
      </c>
      <c r="F21" s="18">
        <v>0.68100000000000005</v>
      </c>
      <c r="G21" s="18">
        <v>0</v>
      </c>
    </row>
    <row r="22" spans="1:7" ht="13.5" thickBot="1" x14ac:dyDescent="0.25">
      <c r="A22" s="28" t="s">
        <v>45</v>
      </c>
      <c r="B22" s="13" t="s">
        <v>44</v>
      </c>
      <c r="C22" s="21">
        <v>0.79</v>
      </c>
      <c r="D22" s="22">
        <v>0.82</v>
      </c>
      <c r="E22" s="22">
        <v>0.51</v>
      </c>
      <c r="F22" s="22">
        <v>0</v>
      </c>
      <c r="G22" s="22">
        <v>0.51</v>
      </c>
    </row>
    <row r="23" spans="1:7" x14ac:dyDescent="0.2">
      <c r="A23" s="30"/>
      <c r="B23" s="31"/>
      <c r="C23" s="32"/>
      <c r="D23" s="31"/>
      <c r="E23" s="31"/>
      <c r="F23" s="31"/>
    </row>
    <row r="24" spans="1:7" x14ac:dyDescent="0.2">
      <c r="A24" s="30"/>
      <c r="B24" s="31"/>
      <c r="C24" s="32"/>
      <c r="D24" s="31"/>
      <c r="E24" s="31"/>
      <c r="F24" s="31"/>
    </row>
    <row r="25" spans="1:7" ht="42.75" customHeight="1" x14ac:dyDescent="0.2">
      <c r="A25" s="133" t="s">
        <v>46</v>
      </c>
      <c r="B25" s="133"/>
      <c r="C25" s="133"/>
      <c r="D25" s="133"/>
      <c r="E25" s="133"/>
      <c r="F25" s="133"/>
      <c r="G25" s="133"/>
    </row>
  </sheetData>
  <mergeCells count="5">
    <mergeCell ref="A4:A5"/>
    <mergeCell ref="B4:F4"/>
    <mergeCell ref="B16:F16"/>
    <mergeCell ref="A1:F1"/>
    <mergeCell ref="A25:G25"/>
  </mergeCell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5FA561-EF32-4D32-A860-38671BED99D6}">
  <dimension ref="A1:F29"/>
  <sheetViews>
    <sheetView zoomScaleNormal="100" zoomScaleSheetLayoutView="100" workbookViewId="0"/>
  </sheetViews>
  <sheetFormatPr defaultRowHeight="12.75" x14ac:dyDescent="0.2"/>
  <cols>
    <col min="4" max="4" width="13.5703125" bestFit="1" customWidth="1"/>
  </cols>
  <sheetData>
    <row r="1" spans="1:1" x14ac:dyDescent="0.2">
      <c r="A1" s="11" t="s">
        <v>47</v>
      </c>
    </row>
    <row r="27" spans="4:6" x14ac:dyDescent="0.2">
      <c r="D27" s="24"/>
      <c r="E27" s="88" t="s">
        <v>48</v>
      </c>
      <c r="F27" s="91" t="s">
        <v>17</v>
      </c>
    </row>
    <row r="28" spans="4:6" x14ac:dyDescent="0.2">
      <c r="D28" s="88" t="s">
        <v>49</v>
      </c>
      <c r="E28" s="92">
        <v>21.76</v>
      </c>
      <c r="F28" s="89">
        <v>0.48</v>
      </c>
    </row>
    <row r="29" spans="4:6" x14ac:dyDescent="0.2">
      <c r="D29" s="90" t="s">
        <v>19</v>
      </c>
      <c r="E29" s="93">
        <v>42.81</v>
      </c>
      <c r="F29" s="87">
        <v>1.89</v>
      </c>
    </row>
  </sheetData>
  <pageMargins left="0.7" right="0.7" top="0.75" bottom="0.75" header="0.3" footer="0.3"/>
  <pageSetup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9F5878-85ED-4006-83A3-D84751C36CD1}">
  <dimension ref="A2:P218"/>
  <sheetViews>
    <sheetView zoomScale="60" zoomScaleNormal="60" workbookViewId="0"/>
  </sheetViews>
  <sheetFormatPr defaultColWidth="9.140625" defaultRowHeight="15" x14ac:dyDescent="0.2"/>
  <cols>
    <col min="1" max="1" width="57.42578125" style="33" customWidth="1"/>
    <col min="2" max="2" width="27.28515625" style="33" bestFit="1" customWidth="1"/>
    <col min="3" max="3" width="24.28515625" style="33" bestFit="1" customWidth="1"/>
    <col min="4" max="4" width="27" style="33" customWidth="1"/>
    <col min="5" max="6" width="17" style="33" customWidth="1"/>
    <col min="7" max="7" width="20.5703125" style="34" customWidth="1"/>
    <col min="8" max="8" width="16.42578125" style="35" customWidth="1"/>
    <col min="9" max="9" width="16.28515625" style="36" bestFit="1" customWidth="1"/>
    <col min="10" max="10" width="25.5703125" style="34" customWidth="1"/>
    <col min="11" max="11" width="14.42578125" style="34" customWidth="1"/>
    <col min="12" max="12" width="18.5703125" style="34" customWidth="1"/>
    <col min="13" max="16384" width="9.140625" style="37"/>
  </cols>
  <sheetData>
    <row r="2" spans="1:16" s="45" customFormat="1" ht="66" customHeight="1" x14ac:dyDescent="0.25">
      <c r="A2" s="38" t="s">
        <v>50</v>
      </c>
      <c r="B2" s="39" t="s">
        <v>51</v>
      </c>
      <c r="C2" s="39" t="s">
        <v>52</v>
      </c>
      <c r="D2" s="39" t="s">
        <v>53</v>
      </c>
      <c r="E2" s="39" t="s">
        <v>54</v>
      </c>
      <c r="F2" s="39" t="s">
        <v>55</v>
      </c>
      <c r="G2" s="40" t="s">
        <v>56</v>
      </c>
      <c r="H2" s="41" t="s">
        <v>57</v>
      </c>
      <c r="I2" s="42" t="s">
        <v>58</v>
      </c>
      <c r="J2" s="43" t="s">
        <v>59</v>
      </c>
      <c r="K2" s="42" t="s">
        <v>21</v>
      </c>
      <c r="L2" s="44" t="s">
        <v>41</v>
      </c>
    </row>
    <row r="3" spans="1:16" s="34" customFormat="1" ht="20.100000000000001" customHeight="1" x14ac:dyDescent="0.2">
      <c r="A3" s="81" t="s">
        <v>60</v>
      </c>
      <c r="B3" s="103">
        <v>184000</v>
      </c>
      <c r="C3" s="103">
        <v>213</v>
      </c>
      <c r="D3" s="103">
        <f>C3*2</f>
        <v>426</v>
      </c>
      <c r="E3" s="144">
        <f>AVERAGE(D3:D7)</f>
        <v>382</v>
      </c>
      <c r="F3" s="144">
        <f>STDEV(D3:D7)</f>
        <v>158.25928092848142</v>
      </c>
      <c r="G3" s="105">
        <f t="shared" ref="G3:G32" si="0">LOG(D3)</f>
        <v>2.6294095991027189</v>
      </c>
      <c r="H3" s="146">
        <f>AVERAGE(G3:G7)</f>
        <v>2.5452524510649304</v>
      </c>
      <c r="I3" s="148">
        <f>STDEV(G3:G7)^2</f>
        <v>4.5082880928921189E-2</v>
      </c>
      <c r="J3" s="140">
        <f>P4-H3</f>
        <v>2.7195653719446065</v>
      </c>
      <c r="K3" s="142">
        <f>SQRT(I3)/SQRT(5)</f>
        <v>9.4955653785249866E-2</v>
      </c>
      <c r="L3" s="134">
        <f>1.96*K3</f>
        <v>0.18611308141908972</v>
      </c>
    </row>
    <row r="4" spans="1:16" s="34" customFormat="1" ht="20.100000000000001" customHeight="1" x14ac:dyDescent="0.2">
      <c r="A4" s="82" t="s">
        <v>61</v>
      </c>
      <c r="B4" s="104">
        <v>184000</v>
      </c>
      <c r="C4" s="104">
        <v>294</v>
      </c>
      <c r="D4" s="104">
        <f t="shared" ref="D4:D7" si="1">C4*2</f>
        <v>588</v>
      </c>
      <c r="E4" s="145"/>
      <c r="F4" s="145"/>
      <c r="G4" s="106">
        <f t="shared" si="0"/>
        <v>2.7693773260761385</v>
      </c>
      <c r="H4" s="147"/>
      <c r="I4" s="149"/>
      <c r="J4" s="141"/>
      <c r="K4" s="143"/>
      <c r="L4" s="135"/>
      <c r="O4" s="34" t="s">
        <v>62</v>
      </c>
      <c r="P4" s="34">
        <f>LOG(B3)</f>
        <v>5.2648178230095368</v>
      </c>
    </row>
    <row r="5" spans="1:16" s="34" customFormat="1" ht="20.100000000000001" customHeight="1" x14ac:dyDescent="0.2">
      <c r="A5" s="82" t="s">
        <v>63</v>
      </c>
      <c r="B5" s="104">
        <v>184000</v>
      </c>
      <c r="C5" s="104">
        <v>213</v>
      </c>
      <c r="D5" s="104">
        <f t="shared" si="1"/>
        <v>426</v>
      </c>
      <c r="E5" s="145"/>
      <c r="F5" s="145"/>
      <c r="G5" s="106">
        <f t="shared" si="0"/>
        <v>2.6294095991027189</v>
      </c>
      <c r="H5" s="147"/>
      <c r="I5" s="149"/>
      <c r="J5" s="141"/>
      <c r="K5" s="143"/>
      <c r="L5" s="135"/>
    </row>
    <row r="6" spans="1:16" s="34" customFormat="1" ht="20.100000000000001" customHeight="1" x14ac:dyDescent="0.2">
      <c r="A6" s="82" t="s">
        <v>64</v>
      </c>
      <c r="B6" s="104">
        <v>184000</v>
      </c>
      <c r="C6" s="104">
        <v>154</v>
      </c>
      <c r="D6" s="104">
        <f t="shared" si="1"/>
        <v>308</v>
      </c>
      <c r="E6" s="145"/>
      <c r="F6" s="145"/>
      <c r="G6" s="106">
        <f t="shared" si="0"/>
        <v>2.4885507165004443</v>
      </c>
      <c r="H6" s="147"/>
      <c r="I6" s="149"/>
      <c r="J6" s="141"/>
      <c r="K6" s="143"/>
      <c r="L6" s="135"/>
    </row>
    <row r="7" spans="1:16" s="34" customFormat="1" ht="19.5" customHeight="1" x14ac:dyDescent="0.2">
      <c r="A7" s="82" t="s">
        <v>65</v>
      </c>
      <c r="B7" s="104">
        <v>184000</v>
      </c>
      <c r="C7" s="104">
        <v>81</v>
      </c>
      <c r="D7" s="104">
        <f t="shared" si="1"/>
        <v>162</v>
      </c>
      <c r="E7" s="145"/>
      <c r="F7" s="145"/>
      <c r="G7" s="106">
        <f t="shared" si="0"/>
        <v>2.2095150145426308</v>
      </c>
      <c r="H7" s="147"/>
      <c r="I7" s="149"/>
      <c r="J7" s="141"/>
      <c r="K7" s="143"/>
      <c r="L7" s="135"/>
    </row>
    <row r="8" spans="1:16" s="34" customFormat="1" ht="19.5" customHeight="1" x14ac:dyDescent="0.2">
      <c r="A8" s="83" t="s">
        <v>66</v>
      </c>
      <c r="B8" s="84">
        <v>0</v>
      </c>
      <c r="C8" s="84" t="s">
        <v>67</v>
      </c>
      <c r="D8" s="84">
        <v>0</v>
      </c>
      <c r="E8" s="46"/>
      <c r="F8" s="46"/>
      <c r="G8" s="47" t="e">
        <f t="shared" si="0"/>
        <v>#NUM!</v>
      </c>
      <c r="H8" s="48"/>
      <c r="I8" s="49"/>
      <c r="J8" s="50"/>
      <c r="K8" s="51"/>
      <c r="L8" s="52"/>
    </row>
    <row r="9" spans="1:16" s="34" customFormat="1" ht="20.100000000000001" customHeight="1" x14ac:dyDescent="0.2">
      <c r="A9" s="53" t="s">
        <v>68</v>
      </c>
      <c r="B9" s="99">
        <v>184000</v>
      </c>
      <c r="C9" s="99" t="s">
        <v>69</v>
      </c>
      <c r="D9" s="99">
        <v>20</v>
      </c>
      <c r="E9" s="136">
        <f>AVERAGE(D9:D13)</f>
        <v>20</v>
      </c>
      <c r="F9" s="136">
        <f>STDEV(D9:D13)</f>
        <v>0</v>
      </c>
      <c r="G9" s="101">
        <f t="shared" si="0"/>
        <v>1.3010299956639813</v>
      </c>
      <c r="H9" s="138">
        <f>AVERAGE(G9:G13)</f>
        <v>1.3010299956639813</v>
      </c>
      <c r="I9" s="138">
        <f>STDEV(G9:G13)^2</f>
        <v>0</v>
      </c>
      <c r="J9" s="140">
        <f>$H$3-H9</f>
        <v>1.2442224554009491</v>
      </c>
      <c r="K9" s="142">
        <f>SQRT(I9)/SQRT(5)</f>
        <v>0</v>
      </c>
      <c r="L9" s="134">
        <f>1.96*K9</f>
        <v>0</v>
      </c>
    </row>
    <row r="10" spans="1:16" s="34" customFormat="1" ht="20.100000000000001" customHeight="1" x14ac:dyDescent="0.2">
      <c r="A10" s="54" t="s">
        <v>70</v>
      </c>
      <c r="B10" s="100">
        <v>184000</v>
      </c>
      <c r="C10" s="100" t="s">
        <v>69</v>
      </c>
      <c r="D10" s="100">
        <v>20</v>
      </c>
      <c r="E10" s="137"/>
      <c r="F10" s="137"/>
      <c r="G10" s="102">
        <f t="shared" si="0"/>
        <v>1.3010299956639813</v>
      </c>
      <c r="H10" s="139"/>
      <c r="I10" s="139"/>
      <c r="J10" s="141"/>
      <c r="K10" s="143"/>
      <c r="L10" s="135"/>
    </row>
    <row r="11" spans="1:16" s="34" customFormat="1" ht="20.100000000000001" customHeight="1" x14ac:dyDescent="0.2">
      <c r="A11" s="54" t="s">
        <v>71</v>
      </c>
      <c r="B11" s="100">
        <v>184000</v>
      </c>
      <c r="C11" s="100" t="s">
        <v>69</v>
      </c>
      <c r="D11" s="100">
        <v>20</v>
      </c>
      <c r="E11" s="137"/>
      <c r="F11" s="137"/>
      <c r="G11" s="102">
        <f t="shared" si="0"/>
        <v>1.3010299956639813</v>
      </c>
      <c r="H11" s="139"/>
      <c r="I11" s="139"/>
      <c r="J11" s="141"/>
      <c r="K11" s="143"/>
      <c r="L11" s="135"/>
    </row>
    <row r="12" spans="1:16" s="34" customFormat="1" ht="20.100000000000001" customHeight="1" x14ac:dyDescent="0.2">
      <c r="A12" s="54" t="s">
        <v>72</v>
      </c>
      <c r="B12" s="100">
        <v>184000</v>
      </c>
      <c r="C12" s="100" t="s">
        <v>69</v>
      </c>
      <c r="D12" s="100">
        <v>20</v>
      </c>
      <c r="E12" s="137"/>
      <c r="F12" s="137"/>
      <c r="G12" s="102">
        <f t="shared" si="0"/>
        <v>1.3010299956639813</v>
      </c>
      <c r="H12" s="139"/>
      <c r="I12" s="139"/>
      <c r="J12" s="141"/>
      <c r="K12" s="143"/>
      <c r="L12" s="135"/>
    </row>
    <row r="13" spans="1:16" ht="20.100000000000001" customHeight="1" x14ac:dyDescent="0.2">
      <c r="A13" s="54" t="s">
        <v>73</v>
      </c>
      <c r="B13" s="100">
        <v>184000</v>
      </c>
      <c r="C13" s="100" t="s">
        <v>69</v>
      </c>
      <c r="D13" s="100">
        <v>20</v>
      </c>
      <c r="E13" s="137"/>
      <c r="F13" s="137"/>
      <c r="G13" s="102">
        <f t="shared" si="0"/>
        <v>1.3010299956639813</v>
      </c>
      <c r="H13" s="139"/>
      <c r="I13" s="139"/>
      <c r="J13" s="141"/>
      <c r="K13" s="143"/>
      <c r="L13" s="135"/>
    </row>
    <row r="14" spans="1:16" ht="20.100000000000001" customHeight="1" x14ac:dyDescent="0.2">
      <c r="A14" s="55" t="s">
        <v>74</v>
      </c>
      <c r="B14" s="56">
        <v>0</v>
      </c>
      <c r="C14" s="56" t="s">
        <v>67</v>
      </c>
      <c r="D14" s="56">
        <v>0</v>
      </c>
      <c r="E14" s="46"/>
      <c r="F14" s="46"/>
      <c r="G14" s="47" t="e">
        <f t="shared" si="0"/>
        <v>#NUM!</v>
      </c>
      <c r="H14" s="48"/>
      <c r="I14" s="48"/>
      <c r="J14" s="57"/>
      <c r="K14" s="58"/>
      <c r="L14" s="59"/>
    </row>
    <row r="15" spans="1:16" s="34" customFormat="1" ht="20.100000000000001" customHeight="1" x14ac:dyDescent="0.2">
      <c r="A15" s="53" t="s">
        <v>75</v>
      </c>
      <c r="B15" s="99">
        <v>184000</v>
      </c>
      <c r="C15" s="99" t="s">
        <v>69</v>
      </c>
      <c r="D15" s="99">
        <v>20</v>
      </c>
      <c r="E15" s="136">
        <f>AVERAGE(D15:D19)</f>
        <v>17.440000000000001</v>
      </c>
      <c r="F15" s="136">
        <f>STDEV(D15:D19)</f>
        <v>9.5743407083725618</v>
      </c>
      <c r="G15" s="101">
        <f t="shared" si="0"/>
        <v>1.3010299956639813</v>
      </c>
      <c r="H15" s="138">
        <f>AVERAGE(G15:G19)</f>
        <v>1.0642782556623378</v>
      </c>
      <c r="I15" s="138">
        <f>STDEV(G15:G19)^2</f>
        <v>0.35654366860829273</v>
      </c>
      <c r="J15" s="140">
        <f>$H$3-H15</f>
        <v>1.4809741954025926</v>
      </c>
      <c r="K15" s="142">
        <f>SQRT(I15)/SQRT(5)</f>
        <v>0.2670369519779211</v>
      </c>
      <c r="L15" s="134">
        <f>1.96*K15</f>
        <v>0.5233924258767253</v>
      </c>
    </row>
    <row r="16" spans="1:16" s="34" customFormat="1" ht="20.100000000000001" customHeight="1" x14ac:dyDescent="0.2">
      <c r="A16" s="54" t="s">
        <v>76</v>
      </c>
      <c r="B16" s="100">
        <v>184000</v>
      </c>
      <c r="C16" s="100" t="s">
        <v>67</v>
      </c>
      <c r="D16" s="100">
        <v>1</v>
      </c>
      <c r="E16" s="137"/>
      <c r="F16" s="137"/>
      <c r="G16" s="102">
        <f t="shared" si="0"/>
        <v>0</v>
      </c>
      <c r="H16" s="139"/>
      <c r="I16" s="139"/>
      <c r="J16" s="141"/>
      <c r="K16" s="143"/>
      <c r="L16" s="135"/>
    </row>
    <row r="17" spans="1:12" s="34" customFormat="1" ht="20.100000000000001" customHeight="1" x14ac:dyDescent="0.2">
      <c r="A17" s="54" t="s">
        <v>77</v>
      </c>
      <c r="B17" s="100">
        <v>184000</v>
      </c>
      <c r="C17" s="100" t="s">
        <v>69</v>
      </c>
      <c r="D17" s="100">
        <v>20</v>
      </c>
      <c r="E17" s="137"/>
      <c r="F17" s="137"/>
      <c r="G17" s="102">
        <f t="shared" si="0"/>
        <v>1.3010299956639813</v>
      </c>
      <c r="H17" s="139"/>
      <c r="I17" s="139"/>
      <c r="J17" s="141"/>
      <c r="K17" s="143"/>
      <c r="L17" s="135"/>
    </row>
    <row r="18" spans="1:12" s="34" customFormat="1" ht="20.100000000000001" customHeight="1" x14ac:dyDescent="0.2">
      <c r="A18" s="54" t="s">
        <v>78</v>
      </c>
      <c r="B18" s="100">
        <v>184000</v>
      </c>
      <c r="C18" s="100" t="s">
        <v>69</v>
      </c>
      <c r="D18" s="100">
        <v>20</v>
      </c>
      <c r="E18" s="137"/>
      <c r="F18" s="137"/>
      <c r="G18" s="102">
        <f t="shared" si="0"/>
        <v>1.3010299956639813</v>
      </c>
      <c r="H18" s="139"/>
      <c r="I18" s="139"/>
      <c r="J18" s="141"/>
      <c r="K18" s="143"/>
      <c r="L18" s="135"/>
    </row>
    <row r="19" spans="1:12" ht="20.100000000000001" customHeight="1" x14ac:dyDescent="0.2">
      <c r="A19" s="54" t="s">
        <v>79</v>
      </c>
      <c r="B19" s="100">
        <v>184000</v>
      </c>
      <c r="C19" s="100">
        <v>13.1</v>
      </c>
      <c r="D19" s="100">
        <f>C19*2</f>
        <v>26.2</v>
      </c>
      <c r="E19" s="137"/>
      <c r="F19" s="137"/>
      <c r="G19" s="102">
        <f t="shared" si="0"/>
        <v>1.4183012913197455</v>
      </c>
      <c r="H19" s="139"/>
      <c r="I19" s="139"/>
      <c r="J19" s="141"/>
      <c r="K19" s="143"/>
      <c r="L19" s="135"/>
    </row>
    <row r="20" spans="1:12" ht="20.100000000000001" customHeight="1" x14ac:dyDescent="0.2">
      <c r="A20" s="55" t="s">
        <v>80</v>
      </c>
      <c r="B20" s="56">
        <v>0</v>
      </c>
      <c r="C20" s="56" t="s">
        <v>67</v>
      </c>
      <c r="D20" s="56">
        <v>0</v>
      </c>
      <c r="E20" s="46"/>
      <c r="F20" s="46"/>
      <c r="G20" s="47" t="e">
        <f t="shared" si="0"/>
        <v>#NUM!</v>
      </c>
      <c r="H20" s="48"/>
      <c r="I20" s="48"/>
      <c r="J20" s="57"/>
      <c r="K20" s="58"/>
      <c r="L20" s="59"/>
    </row>
    <row r="21" spans="1:12" s="34" customFormat="1" ht="20.100000000000001" customHeight="1" x14ac:dyDescent="0.2">
      <c r="A21" s="53" t="s">
        <v>81</v>
      </c>
      <c r="B21" s="99">
        <v>184000</v>
      </c>
      <c r="C21" s="95" t="s">
        <v>69</v>
      </c>
      <c r="D21" s="95">
        <v>20</v>
      </c>
      <c r="E21" s="150">
        <f>AVERAGE(D21:D25)</f>
        <v>12.4</v>
      </c>
      <c r="F21" s="150">
        <f>STDEV(D21:D25)</f>
        <v>10.406728592598157</v>
      </c>
      <c r="G21" s="97">
        <f t="shared" si="0"/>
        <v>1.3010299956639813</v>
      </c>
      <c r="H21" s="152">
        <f>AVERAGE(G21:G25)</f>
        <v>0.78061799739838877</v>
      </c>
      <c r="I21" s="152">
        <f>STDEV(G21:G25)^2</f>
        <v>0.50780371488522558</v>
      </c>
      <c r="J21" s="140">
        <f>$H$3-H21</f>
        <v>1.7646344536665417</v>
      </c>
      <c r="K21" s="154">
        <f>SQRT(I21)/SQRT(5)</f>
        <v>0.31868596294321638</v>
      </c>
      <c r="L21" s="156">
        <f>1.96*K21</f>
        <v>0.62462448736870413</v>
      </c>
    </row>
    <row r="22" spans="1:12" s="34" customFormat="1" ht="20.100000000000001" customHeight="1" x14ac:dyDescent="0.2">
      <c r="A22" s="54" t="s">
        <v>82</v>
      </c>
      <c r="B22" s="100">
        <v>184000</v>
      </c>
      <c r="C22" s="96" t="s">
        <v>69</v>
      </c>
      <c r="D22" s="96">
        <v>20</v>
      </c>
      <c r="E22" s="151"/>
      <c r="F22" s="151"/>
      <c r="G22" s="98">
        <f t="shared" si="0"/>
        <v>1.3010299956639813</v>
      </c>
      <c r="H22" s="153"/>
      <c r="I22" s="153"/>
      <c r="J22" s="141"/>
      <c r="K22" s="155"/>
      <c r="L22" s="157"/>
    </row>
    <row r="23" spans="1:12" s="34" customFormat="1" ht="20.100000000000001" customHeight="1" x14ac:dyDescent="0.2">
      <c r="A23" s="54" t="s">
        <v>83</v>
      </c>
      <c r="B23" s="100">
        <v>184000</v>
      </c>
      <c r="C23" s="96" t="s">
        <v>69</v>
      </c>
      <c r="D23" s="96">
        <v>20</v>
      </c>
      <c r="E23" s="151"/>
      <c r="F23" s="151"/>
      <c r="G23" s="98">
        <f t="shared" si="0"/>
        <v>1.3010299956639813</v>
      </c>
      <c r="H23" s="153"/>
      <c r="I23" s="153"/>
      <c r="J23" s="141"/>
      <c r="K23" s="155"/>
      <c r="L23" s="157"/>
    </row>
    <row r="24" spans="1:12" s="34" customFormat="1" ht="20.100000000000001" customHeight="1" x14ac:dyDescent="0.2">
      <c r="A24" s="54" t="s">
        <v>84</v>
      </c>
      <c r="B24" s="100">
        <v>184000</v>
      </c>
      <c r="C24" s="96" t="s">
        <v>67</v>
      </c>
      <c r="D24" s="96">
        <v>1</v>
      </c>
      <c r="E24" s="151"/>
      <c r="F24" s="151"/>
      <c r="G24" s="98">
        <f t="shared" si="0"/>
        <v>0</v>
      </c>
      <c r="H24" s="153"/>
      <c r="I24" s="153"/>
      <c r="J24" s="141"/>
      <c r="K24" s="155"/>
      <c r="L24" s="157"/>
    </row>
    <row r="25" spans="1:12" ht="20.100000000000001" customHeight="1" x14ac:dyDescent="0.2">
      <c r="A25" s="54" t="s">
        <v>85</v>
      </c>
      <c r="B25" s="100">
        <v>184000</v>
      </c>
      <c r="C25" s="60" t="s">
        <v>67</v>
      </c>
      <c r="D25" s="96">
        <v>1</v>
      </c>
      <c r="E25" s="151"/>
      <c r="F25" s="151"/>
      <c r="G25" s="98">
        <f t="shared" si="0"/>
        <v>0</v>
      </c>
      <c r="H25" s="153"/>
      <c r="I25" s="153"/>
      <c r="J25" s="141"/>
      <c r="K25" s="155"/>
      <c r="L25" s="157"/>
    </row>
    <row r="26" spans="1:12" ht="20.100000000000001" customHeight="1" x14ac:dyDescent="0.2">
      <c r="A26" s="55" t="s">
        <v>86</v>
      </c>
      <c r="B26" s="56">
        <v>0</v>
      </c>
      <c r="C26" s="61" t="s">
        <v>67</v>
      </c>
      <c r="D26" s="56">
        <v>0</v>
      </c>
      <c r="E26" s="46"/>
      <c r="F26" s="46"/>
      <c r="G26" s="47" t="e">
        <f t="shared" si="0"/>
        <v>#NUM!</v>
      </c>
      <c r="H26" s="48"/>
      <c r="I26" s="48"/>
      <c r="J26" s="57"/>
      <c r="K26" s="58"/>
      <c r="L26" s="59"/>
    </row>
    <row r="27" spans="1:12" s="34" customFormat="1" ht="20.100000000000001" customHeight="1" x14ac:dyDescent="0.2">
      <c r="A27" s="53" t="s">
        <v>87</v>
      </c>
      <c r="B27" s="99">
        <v>184000</v>
      </c>
      <c r="C27" s="95" t="s">
        <v>67</v>
      </c>
      <c r="D27" s="95">
        <v>1</v>
      </c>
      <c r="E27" s="150">
        <f>AVERAGE(D27:D31)</f>
        <v>1</v>
      </c>
      <c r="F27" s="150">
        <f>STDEV(D27:D31)</f>
        <v>0</v>
      </c>
      <c r="G27" s="97">
        <f t="shared" si="0"/>
        <v>0</v>
      </c>
      <c r="H27" s="152">
        <f>AVERAGE(G27:G31)</f>
        <v>0</v>
      </c>
      <c r="I27" s="152">
        <f>STDEV(G27:G31)^2</f>
        <v>0</v>
      </c>
      <c r="J27" s="140">
        <f>$H$3-H27</f>
        <v>2.5452524510649304</v>
      </c>
      <c r="K27" s="154">
        <f>SQRT(I27)/SQRT(5)</f>
        <v>0</v>
      </c>
      <c r="L27" s="156">
        <f>1.96*K27</f>
        <v>0</v>
      </c>
    </row>
    <row r="28" spans="1:12" s="34" customFormat="1" ht="20.100000000000001" customHeight="1" x14ac:dyDescent="0.2">
      <c r="A28" s="54" t="s">
        <v>88</v>
      </c>
      <c r="B28" s="100">
        <v>184000</v>
      </c>
      <c r="C28" s="96" t="s">
        <v>67</v>
      </c>
      <c r="D28" s="96">
        <v>1</v>
      </c>
      <c r="E28" s="151"/>
      <c r="F28" s="151"/>
      <c r="G28" s="98">
        <f t="shared" si="0"/>
        <v>0</v>
      </c>
      <c r="H28" s="153"/>
      <c r="I28" s="153"/>
      <c r="J28" s="141"/>
      <c r="K28" s="155"/>
      <c r="L28" s="157"/>
    </row>
    <row r="29" spans="1:12" s="34" customFormat="1" ht="20.100000000000001" customHeight="1" x14ac:dyDescent="0.2">
      <c r="A29" s="54" t="s">
        <v>89</v>
      </c>
      <c r="B29" s="100">
        <v>184000</v>
      </c>
      <c r="C29" s="96" t="s">
        <v>67</v>
      </c>
      <c r="D29" s="96">
        <v>1</v>
      </c>
      <c r="E29" s="151"/>
      <c r="F29" s="151"/>
      <c r="G29" s="98">
        <f t="shared" si="0"/>
        <v>0</v>
      </c>
      <c r="H29" s="153"/>
      <c r="I29" s="153"/>
      <c r="J29" s="141"/>
      <c r="K29" s="155"/>
      <c r="L29" s="157"/>
    </row>
    <row r="30" spans="1:12" s="34" customFormat="1" ht="20.100000000000001" customHeight="1" x14ac:dyDescent="0.2">
      <c r="A30" s="54" t="s">
        <v>90</v>
      </c>
      <c r="B30" s="100">
        <v>184000</v>
      </c>
      <c r="C30" s="96" t="s">
        <v>67</v>
      </c>
      <c r="D30" s="96">
        <v>1</v>
      </c>
      <c r="E30" s="151"/>
      <c r="F30" s="151"/>
      <c r="G30" s="98">
        <f t="shared" si="0"/>
        <v>0</v>
      </c>
      <c r="H30" s="153"/>
      <c r="I30" s="153"/>
      <c r="J30" s="141"/>
      <c r="K30" s="155"/>
      <c r="L30" s="157"/>
    </row>
    <row r="31" spans="1:12" ht="20.100000000000001" customHeight="1" x14ac:dyDescent="0.2">
      <c r="A31" s="54" t="s">
        <v>91</v>
      </c>
      <c r="B31" s="100">
        <v>184000</v>
      </c>
      <c r="C31" s="60" t="s">
        <v>67</v>
      </c>
      <c r="D31" s="96">
        <v>1</v>
      </c>
      <c r="E31" s="151"/>
      <c r="F31" s="151"/>
      <c r="G31" s="98">
        <f t="shared" si="0"/>
        <v>0</v>
      </c>
      <c r="H31" s="153"/>
      <c r="I31" s="153"/>
      <c r="J31" s="141"/>
      <c r="K31" s="155"/>
      <c r="L31" s="157"/>
    </row>
    <row r="32" spans="1:12" ht="20.100000000000001" customHeight="1" x14ac:dyDescent="0.2">
      <c r="A32" s="55" t="s">
        <v>92</v>
      </c>
      <c r="B32" s="56">
        <v>0</v>
      </c>
      <c r="C32" s="61" t="s">
        <v>67</v>
      </c>
      <c r="D32" s="56">
        <v>0</v>
      </c>
      <c r="E32" s="46"/>
      <c r="F32" s="46"/>
      <c r="G32" s="47" t="e">
        <f t="shared" si="0"/>
        <v>#NUM!</v>
      </c>
      <c r="H32" s="48"/>
      <c r="I32" s="48"/>
      <c r="J32" s="57"/>
      <c r="K32" s="58"/>
      <c r="L32" s="59"/>
    </row>
    <row r="33" spans="1:12" x14ac:dyDescent="0.2">
      <c r="A33" s="37"/>
      <c r="B33" s="37"/>
      <c r="C33" s="37"/>
      <c r="D33" s="37"/>
      <c r="E33" s="37"/>
      <c r="F33" s="37"/>
      <c r="G33" s="37"/>
      <c r="H33" s="37"/>
      <c r="I33" s="37"/>
      <c r="J33" s="37"/>
      <c r="K33" s="37"/>
      <c r="L33" s="37"/>
    </row>
    <row r="34" spans="1:12" ht="20.100000000000001" customHeight="1" x14ac:dyDescent="0.2">
      <c r="A34" s="37"/>
      <c r="B34" s="37"/>
      <c r="C34" s="37"/>
      <c r="D34" s="37"/>
      <c r="E34" s="37"/>
      <c r="F34" s="37"/>
      <c r="G34" s="37"/>
      <c r="H34" s="37"/>
      <c r="I34" s="37"/>
      <c r="J34" s="37"/>
      <c r="K34" s="37"/>
      <c r="L34" s="37"/>
    </row>
    <row r="35" spans="1:12" ht="32.25" customHeight="1" x14ac:dyDescent="0.2">
      <c r="A35" s="160" t="s">
        <v>93</v>
      </c>
      <c r="B35" s="160"/>
      <c r="C35" s="160"/>
      <c r="D35" s="160"/>
      <c r="E35" s="160"/>
      <c r="F35" s="160"/>
      <c r="G35" s="37"/>
      <c r="H35" s="37"/>
      <c r="I35" s="37"/>
      <c r="J35" s="37"/>
      <c r="K35" s="37"/>
      <c r="L35" s="37"/>
    </row>
    <row r="36" spans="1:12" ht="51" customHeight="1" x14ac:dyDescent="0.2">
      <c r="A36" s="38" t="s">
        <v>50</v>
      </c>
      <c r="B36" s="39" t="s">
        <v>51</v>
      </c>
      <c r="C36" s="39" t="s">
        <v>52</v>
      </c>
      <c r="D36" s="39" t="s">
        <v>53</v>
      </c>
      <c r="E36" s="39" t="s">
        <v>54</v>
      </c>
      <c r="F36" s="37"/>
      <c r="G36" s="37"/>
      <c r="H36" s="37"/>
      <c r="I36" s="37"/>
      <c r="J36" s="37"/>
      <c r="K36" s="37"/>
      <c r="L36" s="37"/>
    </row>
    <row r="37" spans="1:12" ht="20.100000000000001" customHeight="1" x14ac:dyDescent="0.2">
      <c r="A37" s="81" t="s">
        <v>60</v>
      </c>
      <c r="B37" s="113">
        <v>184000</v>
      </c>
      <c r="C37" s="113">
        <v>213</v>
      </c>
      <c r="D37" s="113">
        <f>C37*2</f>
        <v>426</v>
      </c>
      <c r="E37" s="161">
        <f>AVERAGE(D37:D41)</f>
        <v>382</v>
      </c>
      <c r="F37" s="37"/>
      <c r="G37" s="37"/>
      <c r="H37" s="37"/>
      <c r="I37" s="37"/>
      <c r="J37" s="37"/>
      <c r="K37" s="37"/>
      <c r="L37" s="37"/>
    </row>
    <row r="38" spans="1:12" ht="20.100000000000001" customHeight="1" x14ac:dyDescent="0.2">
      <c r="A38" s="82" t="s">
        <v>61</v>
      </c>
      <c r="B38" s="114">
        <v>184000</v>
      </c>
      <c r="C38" s="114">
        <v>294</v>
      </c>
      <c r="D38" s="114">
        <f t="shared" ref="D38:D41" si="2">C38*2</f>
        <v>588</v>
      </c>
      <c r="E38" s="162"/>
      <c r="F38" s="37"/>
      <c r="G38" s="37"/>
      <c r="H38" s="37"/>
      <c r="I38" s="37"/>
      <c r="J38" s="37"/>
      <c r="K38" s="37"/>
      <c r="L38" s="37"/>
    </row>
    <row r="39" spans="1:12" ht="20.100000000000001" customHeight="1" x14ac:dyDescent="0.2">
      <c r="A39" s="82" t="s">
        <v>63</v>
      </c>
      <c r="B39" s="114">
        <v>184000</v>
      </c>
      <c r="C39" s="114">
        <v>213</v>
      </c>
      <c r="D39" s="114">
        <f t="shared" si="2"/>
        <v>426</v>
      </c>
      <c r="E39" s="162"/>
      <c r="F39" s="37"/>
      <c r="G39" s="37"/>
      <c r="H39" s="37"/>
      <c r="I39" s="37"/>
      <c r="J39" s="37"/>
      <c r="K39" s="37"/>
      <c r="L39" s="37"/>
    </row>
    <row r="40" spans="1:12" ht="20.100000000000001" customHeight="1" x14ac:dyDescent="0.2">
      <c r="A40" s="82" t="s">
        <v>64</v>
      </c>
      <c r="B40" s="114">
        <v>184000</v>
      </c>
      <c r="C40" s="114">
        <v>154</v>
      </c>
      <c r="D40" s="114">
        <f t="shared" si="2"/>
        <v>308</v>
      </c>
      <c r="E40" s="162"/>
      <c r="F40" s="37"/>
      <c r="G40" s="37"/>
      <c r="H40" s="37"/>
      <c r="I40" s="37"/>
      <c r="J40" s="37"/>
      <c r="K40" s="37"/>
      <c r="L40" s="37"/>
    </row>
    <row r="41" spans="1:12" ht="20.100000000000001" customHeight="1" x14ac:dyDescent="0.2">
      <c r="A41" s="82" t="s">
        <v>65</v>
      </c>
      <c r="B41" s="114">
        <v>184000</v>
      </c>
      <c r="C41" s="114">
        <v>81</v>
      </c>
      <c r="D41" s="114">
        <f t="shared" si="2"/>
        <v>162</v>
      </c>
      <c r="E41" s="162"/>
      <c r="F41" s="37"/>
      <c r="G41" s="37"/>
      <c r="H41" s="37"/>
      <c r="I41" s="37"/>
      <c r="J41" s="37"/>
      <c r="K41" s="37"/>
      <c r="L41" s="37"/>
    </row>
    <row r="42" spans="1:12" ht="20.100000000000001" customHeight="1" x14ac:dyDescent="0.2">
      <c r="A42" s="83" t="s">
        <v>66</v>
      </c>
      <c r="B42" s="115">
        <v>0</v>
      </c>
      <c r="C42" s="115" t="s">
        <v>67</v>
      </c>
      <c r="D42" s="115">
        <v>0</v>
      </c>
      <c r="E42" s="112"/>
      <c r="F42" s="37"/>
      <c r="G42" s="37"/>
      <c r="H42" s="37"/>
      <c r="I42" s="37"/>
      <c r="J42" s="37"/>
      <c r="K42" s="37"/>
      <c r="L42" s="37"/>
    </row>
    <row r="43" spans="1:12" ht="20.100000000000001" customHeight="1" x14ac:dyDescent="0.2">
      <c r="A43" s="53" t="s">
        <v>68</v>
      </c>
      <c r="B43" s="116">
        <v>184000</v>
      </c>
      <c r="C43" s="116" t="s">
        <v>69</v>
      </c>
      <c r="D43" s="116">
        <v>20</v>
      </c>
      <c r="E43" s="163">
        <f>AVERAGE(D43:D47)</f>
        <v>20</v>
      </c>
      <c r="F43" s="37"/>
      <c r="G43" s="37"/>
      <c r="H43" s="37"/>
      <c r="I43" s="37"/>
      <c r="J43" s="37"/>
      <c r="K43" s="37"/>
      <c r="L43" s="37"/>
    </row>
    <row r="44" spans="1:12" ht="20.100000000000001" customHeight="1" x14ac:dyDescent="0.2">
      <c r="A44" s="54" t="s">
        <v>70</v>
      </c>
      <c r="B44" s="107">
        <v>184000</v>
      </c>
      <c r="C44" s="107" t="s">
        <v>69</v>
      </c>
      <c r="D44" s="107">
        <v>20</v>
      </c>
      <c r="E44" s="164"/>
      <c r="F44" s="37"/>
      <c r="G44" s="37"/>
      <c r="H44" s="37"/>
      <c r="I44" s="37"/>
      <c r="J44" s="37"/>
      <c r="K44" s="37"/>
      <c r="L44" s="37"/>
    </row>
    <row r="45" spans="1:12" ht="20.100000000000001" customHeight="1" x14ac:dyDescent="0.2">
      <c r="A45" s="54" t="s">
        <v>71</v>
      </c>
      <c r="B45" s="107">
        <v>184000</v>
      </c>
      <c r="C45" s="107" t="s">
        <v>69</v>
      </c>
      <c r="D45" s="107">
        <v>20</v>
      </c>
      <c r="E45" s="164"/>
      <c r="F45" s="37"/>
      <c r="G45" s="37"/>
      <c r="H45" s="37"/>
      <c r="I45" s="37"/>
      <c r="J45" s="37"/>
      <c r="K45" s="37"/>
      <c r="L45" s="37"/>
    </row>
    <row r="46" spans="1:12" ht="20.100000000000001" customHeight="1" x14ac:dyDescent="0.2">
      <c r="A46" s="54" t="s">
        <v>72</v>
      </c>
      <c r="B46" s="107">
        <v>184000</v>
      </c>
      <c r="C46" s="107" t="s">
        <v>69</v>
      </c>
      <c r="D46" s="107">
        <v>20</v>
      </c>
      <c r="E46" s="164"/>
      <c r="F46" s="37"/>
      <c r="G46" s="37"/>
      <c r="H46" s="37"/>
      <c r="I46" s="37"/>
      <c r="J46" s="37"/>
      <c r="K46" s="37"/>
      <c r="L46" s="37"/>
    </row>
    <row r="47" spans="1:12" ht="20.100000000000001" customHeight="1" x14ac:dyDescent="0.2">
      <c r="A47" s="54" t="s">
        <v>73</v>
      </c>
      <c r="B47" s="107">
        <v>184000</v>
      </c>
      <c r="C47" s="107" t="s">
        <v>69</v>
      </c>
      <c r="D47" s="107">
        <v>20</v>
      </c>
      <c r="E47" s="164"/>
      <c r="F47" s="37"/>
      <c r="G47" s="37"/>
      <c r="H47" s="37"/>
      <c r="I47" s="37"/>
      <c r="J47" s="37"/>
      <c r="K47" s="37"/>
      <c r="L47" s="37"/>
    </row>
    <row r="48" spans="1:12" ht="20.100000000000001" customHeight="1" x14ac:dyDescent="0.2">
      <c r="A48" s="55" t="s">
        <v>74</v>
      </c>
      <c r="B48" s="110">
        <v>0</v>
      </c>
      <c r="C48" s="110" t="s">
        <v>67</v>
      </c>
      <c r="D48" s="110">
        <v>0</v>
      </c>
      <c r="E48" s="112"/>
      <c r="F48" s="37"/>
      <c r="G48" s="37"/>
      <c r="H48" s="37"/>
      <c r="I48" s="37"/>
      <c r="J48" s="37"/>
      <c r="K48" s="37"/>
      <c r="L48" s="37"/>
    </row>
    <row r="49" spans="1:12" ht="20.100000000000001" customHeight="1" x14ac:dyDescent="0.2">
      <c r="A49" s="53" t="s">
        <v>75</v>
      </c>
      <c r="B49" s="116">
        <v>184000</v>
      </c>
      <c r="C49" s="116" t="s">
        <v>69</v>
      </c>
      <c r="D49" s="116">
        <v>20</v>
      </c>
      <c r="E49" s="163">
        <f>AVERAGE(D49:D53)</f>
        <v>17.440000000000001</v>
      </c>
      <c r="F49" s="37"/>
      <c r="G49" s="37"/>
      <c r="H49" s="37"/>
      <c r="I49" s="37"/>
      <c r="J49" s="37"/>
      <c r="K49" s="37"/>
      <c r="L49" s="37"/>
    </row>
    <row r="50" spans="1:12" ht="20.100000000000001" customHeight="1" x14ac:dyDescent="0.2">
      <c r="A50" s="54" t="s">
        <v>76</v>
      </c>
      <c r="B50" s="107">
        <v>184000</v>
      </c>
      <c r="C50" s="107" t="s">
        <v>67</v>
      </c>
      <c r="D50" s="107">
        <v>1</v>
      </c>
      <c r="E50" s="164"/>
      <c r="F50" s="37"/>
      <c r="G50" s="37"/>
      <c r="H50" s="37"/>
      <c r="I50" s="37"/>
      <c r="J50" s="37"/>
      <c r="K50" s="37"/>
      <c r="L50" s="37"/>
    </row>
    <row r="51" spans="1:12" ht="20.100000000000001" customHeight="1" x14ac:dyDescent="0.2">
      <c r="A51" s="54" t="s">
        <v>77</v>
      </c>
      <c r="B51" s="107">
        <v>184000</v>
      </c>
      <c r="C51" s="107" t="s">
        <v>69</v>
      </c>
      <c r="D51" s="107">
        <v>20</v>
      </c>
      <c r="E51" s="164"/>
      <c r="F51" s="37"/>
      <c r="G51" s="37"/>
      <c r="H51" s="37"/>
      <c r="I51" s="37"/>
      <c r="J51" s="37"/>
      <c r="K51" s="37"/>
      <c r="L51" s="37"/>
    </row>
    <row r="52" spans="1:12" ht="20.100000000000001" customHeight="1" x14ac:dyDescent="0.2">
      <c r="A52" s="54" t="s">
        <v>78</v>
      </c>
      <c r="B52" s="107">
        <v>184000</v>
      </c>
      <c r="C52" s="107" t="s">
        <v>69</v>
      </c>
      <c r="D52" s="107">
        <v>20</v>
      </c>
      <c r="E52" s="164"/>
      <c r="F52" s="37"/>
      <c r="G52" s="37"/>
      <c r="H52" s="37"/>
      <c r="I52" s="37"/>
      <c r="J52" s="37"/>
      <c r="K52" s="37"/>
      <c r="L52" s="37"/>
    </row>
    <row r="53" spans="1:12" ht="20.100000000000001" customHeight="1" x14ac:dyDescent="0.2">
      <c r="A53" s="54" t="s">
        <v>79</v>
      </c>
      <c r="B53" s="107">
        <v>184000</v>
      </c>
      <c r="C53" s="107">
        <v>13.1</v>
      </c>
      <c r="D53" s="107">
        <f>C53*2</f>
        <v>26.2</v>
      </c>
      <c r="E53" s="164"/>
      <c r="F53" s="37"/>
      <c r="G53" s="37"/>
      <c r="H53" s="37"/>
      <c r="I53" s="37"/>
      <c r="J53" s="37"/>
      <c r="K53" s="37"/>
      <c r="L53" s="37"/>
    </row>
    <row r="54" spans="1:12" ht="20.100000000000001" customHeight="1" x14ac:dyDescent="0.2">
      <c r="A54" s="55" t="s">
        <v>80</v>
      </c>
      <c r="B54" s="110">
        <v>0</v>
      </c>
      <c r="C54" s="110" t="s">
        <v>67</v>
      </c>
      <c r="D54" s="110">
        <v>0</v>
      </c>
      <c r="E54" s="112"/>
      <c r="F54" s="37"/>
      <c r="G54" s="37"/>
      <c r="H54" s="37"/>
      <c r="I54" s="37"/>
      <c r="J54" s="37"/>
      <c r="K54" s="37"/>
      <c r="L54" s="37"/>
    </row>
    <row r="55" spans="1:12" ht="20.100000000000001" customHeight="1" x14ac:dyDescent="0.2">
      <c r="A55" s="53" t="s">
        <v>81</v>
      </c>
      <c r="B55" s="116">
        <v>184000</v>
      </c>
      <c r="C55" s="117" t="s">
        <v>69</v>
      </c>
      <c r="D55" s="117">
        <v>20</v>
      </c>
      <c r="E55" s="158">
        <f>AVERAGE(D55:D59)</f>
        <v>12.4</v>
      </c>
      <c r="F55" s="37"/>
      <c r="G55" s="37"/>
      <c r="H55" s="37"/>
      <c r="I55" s="37"/>
      <c r="J55" s="37"/>
      <c r="K55" s="37"/>
      <c r="L55" s="37"/>
    </row>
    <row r="56" spans="1:12" ht="20.100000000000001" customHeight="1" x14ac:dyDescent="0.2">
      <c r="A56" s="54" t="s">
        <v>82</v>
      </c>
      <c r="B56" s="107">
        <v>184000</v>
      </c>
      <c r="C56" s="108" t="s">
        <v>69</v>
      </c>
      <c r="D56" s="108">
        <v>20</v>
      </c>
      <c r="E56" s="159"/>
      <c r="F56" s="37"/>
      <c r="G56" s="37"/>
      <c r="H56" s="37"/>
      <c r="I56" s="37"/>
      <c r="J56" s="37"/>
      <c r="K56" s="37"/>
      <c r="L56" s="37"/>
    </row>
    <row r="57" spans="1:12" ht="20.100000000000001" customHeight="1" x14ac:dyDescent="0.2">
      <c r="A57" s="54" t="s">
        <v>83</v>
      </c>
      <c r="B57" s="107">
        <v>184000</v>
      </c>
      <c r="C57" s="108" t="s">
        <v>69</v>
      </c>
      <c r="D57" s="108">
        <v>20</v>
      </c>
      <c r="E57" s="159"/>
      <c r="F57" s="37"/>
      <c r="G57" s="37"/>
      <c r="H57" s="37"/>
      <c r="I57" s="37"/>
      <c r="J57" s="37"/>
      <c r="K57" s="37"/>
      <c r="L57" s="37"/>
    </row>
    <row r="58" spans="1:12" ht="20.100000000000001" customHeight="1" x14ac:dyDescent="0.2">
      <c r="A58" s="54" t="s">
        <v>84</v>
      </c>
      <c r="B58" s="107">
        <v>184000</v>
      </c>
      <c r="C58" s="108" t="s">
        <v>67</v>
      </c>
      <c r="D58" s="108">
        <v>1</v>
      </c>
      <c r="E58" s="159"/>
      <c r="F58" s="37"/>
      <c r="G58" s="37"/>
      <c r="H58" s="37"/>
      <c r="I58" s="37"/>
      <c r="J58" s="37"/>
      <c r="K58" s="37"/>
      <c r="L58" s="37"/>
    </row>
    <row r="59" spans="1:12" ht="20.100000000000001" customHeight="1" x14ac:dyDescent="0.2">
      <c r="A59" s="54" t="s">
        <v>85</v>
      </c>
      <c r="B59" s="107">
        <v>184000</v>
      </c>
      <c r="C59" s="109" t="s">
        <v>67</v>
      </c>
      <c r="D59" s="108">
        <v>1</v>
      </c>
      <c r="E59" s="159"/>
      <c r="F59" s="37"/>
      <c r="G59" s="37"/>
      <c r="H59" s="37"/>
      <c r="I59" s="37"/>
      <c r="J59" s="37"/>
      <c r="K59" s="37"/>
      <c r="L59" s="37"/>
    </row>
    <row r="60" spans="1:12" ht="20.100000000000001" customHeight="1" x14ac:dyDescent="0.2">
      <c r="A60" s="55" t="s">
        <v>86</v>
      </c>
      <c r="B60" s="110">
        <v>0</v>
      </c>
      <c r="C60" s="111" t="s">
        <v>67</v>
      </c>
      <c r="D60" s="110">
        <v>0</v>
      </c>
      <c r="E60" s="112"/>
      <c r="F60" s="37"/>
      <c r="G60" s="37"/>
      <c r="H60" s="37"/>
      <c r="I60" s="37"/>
      <c r="J60" s="37"/>
      <c r="K60" s="37"/>
      <c r="L60" s="37"/>
    </row>
    <row r="61" spans="1:12" ht="20.100000000000001" customHeight="1" x14ac:dyDescent="0.2">
      <c r="A61" s="53" t="s">
        <v>87</v>
      </c>
      <c r="B61" s="116">
        <v>184000</v>
      </c>
      <c r="C61" s="117" t="s">
        <v>67</v>
      </c>
      <c r="D61" s="117">
        <v>1</v>
      </c>
      <c r="E61" s="158">
        <f>AVERAGE(D61:D65)</f>
        <v>1</v>
      </c>
      <c r="F61" s="37"/>
      <c r="G61" s="37"/>
      <c r="H61" s="37"/>
      <c r="I61" s="37"/>
      <c r="J61" s="37"/>
      <c r="K61" s="37"/>
      <c r="L61" s="37"/>
    </row>
    <row r="62" spans="1:12" ht="20.100000000000001" customHeight="1" x14ac:dyDescent="0.2">
      <c r="A62" s="54" t="s">
        <v>88</v>
      </c>
      <c r="B62" s="107">
        <v>184000</v>
      </c>
      <c r="C62" s="96" t="s">
        <v>67</v>
      </c>
      <c r="D62" s="108">
        <v>1</v>
      </c>
      <c r="E62" s="159"/>
      <c r="F62" s="37"/>
      <c r="G62" s="37"/>
      <c r="H62" s="37"/>
      <c r="I62" s="37"/>
      <c r="J62" s="37"/>
      <c r="K62" s="37"/>
      <c r="L62" s="37"/>
    </row>
    <row r="63" spans="1:12" ht="20.100000000000001" customHeight="1" x14ac:dyDescent="0.2">
      <c r="A63" s="54" t="s">
        <v>89</v>
      </c>
      <c r="B63" s="107">
        <v>184000</v>
      </c>
      <c r="C63" s="108" t="s">
        <v>67</v>
      </c>
      <c r="D63" s="108">
        <v>1</v>
      </c>
      <c r="E63" s="159"/>
      <c r="F63" s="37"/>
      <c r="G63" s="37"/>
      <c r="H63" s="37"/>
      <c r="I63" s="37"/>
      <c r="J63" s="37"/>
      <c r="K63" s="37"/>
      <c r="L63" s="37"/>
    </row>
    <row r="64" spans="1:12" ht="20.100000000000001" customHeight="1" x14ac:dyDescent="0.2">
      <c r="A64" s="54" t="s">
        <v>90</v>
      </c>
      <c r="B64" s="107">
        <v>184000</v>
      </c>
      <c r="C64" s="108" t="s">
        <v>67</v>
      </c>
      <c r="D64" s="108">
        <v>1</v>
      </c>
      <c r="E64" s="159"/>
      <c r="F64" s="37"/>
      <c r="G64" s="37"/>
      <c r="H64" s="37"/>
      <c r="I64" s="37"/>
      <c r="J64" s="37"/>
      <c r="K64" s="37"/>
      <c r="L64" s="37"/>
    </row>
    <row r="65" spans="1:12" ht="20.100000000000001" customHeight="1" x14ac:dyDescent="0.2">
      <c r="A65" s="54" t="s">
        <v>91</v>
      </c>
      <c r="B65" s="107">
        <v>184000</v>
      </c>
      <c r="C65" s="109" t="s">
        <v>67</v>
      </c>
      <c r="D65" s="108">
        <v>1</v>
      </c>
      <c r="E65" s="159"/>
      <c r="F65" s="37"/>
      <c r="G65" s="37"/>
      <c r="H65" s="37"/>
      <c r="I65" s="37"/>
      <c r="J65" s="37"/>
      <c r="K65" s="37"/>
      <c r="L65" s="37"/>
    </row>
    <row r="66" spans="1:12" ht="20.100000000000001" customHeight="1" x14ac:dyDescent="0.2">
      <c r="A66" s="55" t="s">
        <v>92</v>
      </c>
      <c r="B66" s="110">
        <v>0</v>
      </c>
      <c r="C66" s="111" t="s">
        <v>67</v>
      </c>
      <c r="D66" s="110">
        <v>0</v>
      </c>
      <c r="E66" s="112"/>
      <c r="F66" s="37"/>
      <c r="G66" s="37"/>
      <c r="H66" s="37"/>
      <c r="I66" s="37"/>
      <c r="J66" s="37"/>
      <c r="K66" s="37"/>
      <c r="L66" s="37"/>
    </row>
    <row r="67" spans="1:12" ht="20.100000000000001" customHeight="1" x14ac:dyDescent="0.2">
      <c r="A67" s="37"/>
      <c r="B67" s="37"/>
      <c r="C67" s="37"/>
      <c r="D67" s="37"/>
      <c r="E67" s="37"/>
      <c r="F67" s="37"/>
      <c r="G67" s="37"/>
      <c r="H67" s="37"/>
      <c r="I67" s="37"/>
      <c r="J67" s="37"/>
      <c r="K67" s="37"/>
      <c r="L67" s="37"/>
    </row>
    <row r="68" spans="1:12" ht="20.100000000000001" customHeight="1" x14ac:dyDescent="0.2">
      <c r="A68" s="37"/>
      <c r="B68" s="37"/>
      <c r="C68" s="37"/>
      <c r="D68" s="37"/>
      <c r="E68" s="37"/>
      <c r="F68" s="37"/>
      <c r="G68" s="37"/>
      <c r="H68" s="37"/>
      <c r="I68" s="37"/>
      <c r="J68" s="37"/>
      <c r="K68" s="37"/>
      <c r="L68" s="37"/>
    </row>
    <row r="69" spans="1:12" ht="20.100000000000001" customHeight="1" x14ac:dyDescent="0.2">
      <c r="A69" s="37"/>
      <c r="B69" s="37"/>
      <c r="C69" s="37"/>
      <c r="D69" s="37"/>
      <c r="E69" s="37"/>
      <c r="F69" s="37"/>
      <c r="G69" s="37"/>
      <c r="H69" s="37"/>
      <c r="I69" s="37"/>
      <c r="J69" s="37"/>
      <c r="K69" s="37"/>
      <c r="L69" s="37"/>
    </row>
    <row r="70" spans="1:12" ht="20.100000000000001" customHeight="1" x14ac:dyDescent="0.2">
      <c r="A70" s="37"/>
      <c r="B70" s="37"/>
      <c r="C70" s="37"/>
      <c r="D70" s="37"/>
      <c r="E70" s="37"/>
      <c r="F70" s="37"/>
      <c r="G70" s="37"/>
      <c r="H70" s="37"/>
      <c r="I70" s="37"/>
      <c r="J70" s="37"/>
      <c r="K70" s="37"/>
      <c r="L70" s="37"/>
    </row>
    <row r="71" spans="1:12" ht="20.100000000000001" customHeight="1" x14ac:dyDescent="0.2">
      <c r="A71" s="37"/>
      <c r="B71" s="37"/>
      <c r="C71" s="37"/>
      <c r="D71" s="37"/>
      <c r="E71" s="37"/>
      <c r="F71" s="37"/>
      <c r="G71" s="37"/>
      <c r="H71" s="37"/>
      <c r="I71" s="37"/>
      <c r="J71" s="37"/>
      <c r="K71" s="37"/>
      <c r="L71" s="37"/>
    </row>
    <row r="72" spans="1:12" ht="20.100000000000001" customHeight="1" x14ac:dyDescent="0.2">
      <c r="A72" s="37"/>
      <c r="B72" s="37"/>
      <c r="C72" s="37"/>
      <c r="D72" s="37"/>
      <c r="E72" s="37"/>
      <c r="F72" s="37"/>
      <c r="G72" s="37"/>
      <c r="H72" s="37"/>
      <c r="I72" s="37"/>
      <c r="J72" s="37"/>
      <c r="K72" s="37"/>
      <c r="L72" s="37"/>
    </row>
    <row r="73" spans="1:12" ht="20.100000000000001" customHeight="1" x14ac:dyDescent="0.2">
      <c r="A73" s="37"/>
      <c r="B73" s="37"/>
      <c r="C73" s="37"/>
      <c r="D73" s="37"/>
      <c r="E73" s="37"/>
      <c r="F73" s="37"/>
      <c r="G73" s="37"/>
      <c r="H73" s="37"/>
      <c r="I73" s="37"/>
      <c r="J73" s="37"/>
      <c r="K73" s="37"/>
      <c r="L73" s="37"/>
    </row>
    <row r="74" spans="1:12" ht="20.100000000000001" customHeight="1" x14ac:dyDescent="0.2">
      <c r="A74" s="37"/>
      <c r="B74" s="37"/>
      <c r="C74" s="37"/>
      <c r="D74" s="37"/>
      <c r="E74" s="37"/>
      <c r="F74" s="37"/>
      <c r="G74" s="37"/>
      <c r="H74" s="37"/>
      <c r="I74" s="37"/>
      <c r="J74" s="37"/>
      <c r="K74" s="37"/>
      <c r="L74" s="37"/>
    </row>
    <row r="75" spans="1:12" ht="20.100000000000001" customHeight="1" x14ac:dyDescent="0.2">
      <c r="A75" s="37"/>
      <c r="B75" s="37"/>
      <c r="C75" s="37"/>
      <c r="D75" s="37"/>
      <c r="E75" s="37"/>
      <c r="F75" s="37"/>
      <c r="G75" s="37"/>
      <c r="H75" s="37"/>
      <c r="I75" s="37"/>
      <c r="J75" s="37"/>
      <c r="K75" s="37"/>
      <c r="L75" s="37"/>
    </row>
    <row r="76" spans="1:12" ht="20.100000000000001" customHeight="1" x14ac:dyDescent="0.2">
      <c r="A76" s="37"/>
      <c r="B76" s="37"/>
      <c r="C76" s="37"/>
      <c r="D76" s="37"/>
      <c r="E76" s="37"/>
      <c r="F76" s="37"/>
      <c r="G76" s="37"/>
      <c r="H76" s="37"/>
      <c r="I76" s="37"/>
      <c r="J76" s="37"/>
      <c r="K76" s="37"/>
      <c r="L76" s="37"/>
    </row>
    <row r="77" spans="1:12" ht="20.100000000000001" customHeight="1" x14ac:dyDescent="0.2">
      <c r="A77" s="37"/>
      <c r="B77" s="37"/>
      <c r="C77" s="37"/>
      <c r="D77" s="37"/>
      <c r="E77" s="37"/>
      <c r="F77" s="37"/>
      <c r="G77" s="37"/>
      <c r="H77" s="37"/>
      <c r="I77" s="37"/>
      <c r="J77" s="37"/>
      <c r="K77" s="37"/>
      <c r="L77" s="37"/>
    </row>
    <row r="78" spans="1:12" ht="20.100000000000001" customHeight="1" x14ac:dyDescent="0.2">
      <c r="A78" s="37"/>
      <c r="B78" s="37"/>
      <c r="C78" s="37"/>
      <c r="D78" s="37"/>
      <c r="E78" s="37"/>
      <c r="F78" s="37"/>
      <c r="G78" s="37"/>
      <c r="H78" s="37"/>
      <c r="I78" s="37"/>
      <c r="J78" s="37"/>
      <c r="K78" s="37"/>
      <c r="L78" s="37"/>
    </row>
    <row r="79" spans="1:12" ht="20.100000000000001" customHeight="1" x14ac:dyDescent="0.2">
      <c r="A79" s="37"/>
      <c r="B79" s="37"/>
      <c r="C79" s="37"/>
      <c r="D79" s="37"/>
      <c r="E79" s="37"/>
      <c r="F79" s="37"/>
      <c r="G79" s="37"/>
      <c r="H79" s="37"/>
      <c r="I79" s="37"/>
      <c r="J79" s="37"/>
      <c r="K79" s="37"/>
      <c r="L79" s="37"/>
    </row>
    <row r="80" spans="1:12" ht="20.100000000000001" customHeight="1" x14ac:dyDescent="0.2">
      <c r="A80" s="37"/>
      <c r="B80" s="37"/>
      <c r="C80" s="37"/>
      <c r="D80" s="37"/>
      <c r="E80" s="37"/>
      <c r="F80" s="37"/>
      <c r="G80" s="37"/>
      <c r="H80" s="37"/>
      <c r="I80" s="37"/>
      <c r="J80" s="37"/>
      <c r="K80" s="37"/>
      <c r="L80" s="37"/>
    </row>
    <row r="81" spans="1:12" ht="20.100000000000001" customHeight="1" x14ac:dyDescent="0.2">
      <c r="A81" s="37"/>
      <c r="B81" s="37"/>
      <c r="C81" s="37"/>
      <c r="D81" s="37"/>
      <c r="E81" s="37"/>
      <c r="F81" s="37"/>
      <c r="G81" s="37"/>
      <c r="H81" s="37"/>
      <c r="I81" s="37"/>
      <c r="J81" s="37"/>
      <c r="K81" s="37"/>
      <c r="L81" s="37"/>
    </row>
    <row r="82" spans="1:12" ht="20.100000000000001" customHeight="1" x14ac:dyDescent="0.2">
      <c r="A82" s="37"/>
      <c r="B82" s="37"/>
      <c r="C82" s="37"/>
      <c r="D82" s="37"/>
      <c r="E82" s="37"/>
      <c r="F82" s="37"/>
      <c r="G82" s="37"/>
      <c r="H82" s="37"/>
      <c r="I82" s="37"/>
      <c r="J82" s="37"/>
      <c r="K82" s="37"/>
      <c r="L82" s="37"/>
    </row>
    <row r="83" spans="1:12" ht="20.100000000000001" customHeight="1" x14ac:dyDescent="0.2">
      <c r="A83" s="37"/>
      <c r="B83" s="37"/>
      <c r="C83" s="37"/>
      <c r="D83" s="37"/>
      <c r="E83" s="37"/>
      <c r="F83" s="37"/>
      <c r="G83" s="37"/>
      <c r="H83" s="37"/>
      <c r="I83" s="37"/>
      <c r="J83" s="37"/>
      <c r="K83" s="37"/>
      <c r="L83" s="37"/>
    </row>
    <row r="84" spans="1:12" ht="20.100000000000001" customHeight="1" x14ac:dyDescent="0.2">
      <c r="A84" s="37"/>
      <c r="B84" s="37"/>
      <c r="C84" s="37"/>
      <c r="D84" s="37"/>
      <c r="E84" s="37"/>
      <c r="F84" s="37"/>
      <c r="G84" s="37"/>
      <c r="H84" s="37"/>
      <c r="I84" s="37"/>
      <c r="J84" s="37"/>
      <c r="K84" s="37"/>
      <c r="L84" s="37"/>
    </row>
    <row r="85" spans="1:12" ht="20.100000000000001" customHeight="1" x14ac:dyDescent="0.2">
      <c r="A85" s="37"/>
      <c r="B85" s="37"/>
      <c r="C85" s="37"/>
      <c r="D85" s="37"/>
      <c r="E85" s="37"/>
      <c r="F85" s="37"/>
      <c r="G85" s="37"/>
      <c r="H85" s="37"/>
      <c r="I85" s="37"/>
      <c r="J85" s="37"/>
      <c r="K85" s="37"/>
      <c r="L85" s="37"/>
    </row>
    <row r="86" spans="1:12" ht="20.100000000000001" customHeight="1" x14ac:dyDescent="0.2">
      <c r="A86" s="37"/>
      <c r="B86" s="37"/>
      <c r="C86" s="37"/>
      <c r="D86" s="37"/>
      <c r="E86" s="37"/>
      <c r="F86" s="37"/>
      <c r="G86" s="37"/>
      <c r="H86" s="37"/>
      <c r="I86" s="37"/>
      <c r="J86" s="37"/>
      <c r="K86" s="37"/>
      <c r="L86" s="37"/>
    </row>
    <row r="87" spans="1:12" ht="20.100000000000001" customHeight="1" x14ac:dyDescent="0.2">
      <c r="A87" s="37"/>
      <c r="B87" s="37"/>
      <c r="C87" s="37"/>
      <c r="D87" s="37"/>
      <c r="E87" s="37"/>
      <c r="F87" s="37"/>
      <c r="G87" s="37"/>
      <c r="H87" s="37"/>
      <c r="I87" s="37"/>
      <c r="J87" s="37"/>
      <c r="K87" s="37"/>
      <c r="L87" s="37"/>
    </row>
    <row r="88" spans="1:12" ht="20.100000000000001" customHeight="1" x14ac:dyDescent="0.2">
      <c r="A88" s="37"/>
      <c r="B88" s="37"/>
      <c r="C88" s="37"/>
      <c r="D88" s="37"/>
      <c r="E88" s="37"/>
      <c r="F88" s="37"/>
      <c r="G88" s="37"/>
      <c r="H88" s="37"/>
      <c r="I88" s="37"/>
      <c r="J88" s="37"/>
      <c r="K88" s="37"/>
      <c r="L88" s="37"/>
    </row>
    <row r="89" spans="1:12" ht="20.100000000000001" customHeight="1" x14ac:dyDescent="0.2">
      <c r="A89" s="37"/>
      <c r="B89" s="37"/>
      <c r="C89" s="37"/>
      <c r="D89" s="37"/>
      <c r="E89" s="37"/>
      <c r="F89" s="37"/>
      <c r="G89" s="37"/>
      <c r="H89" s="37"/>
      <c r="I89" s="37"/>
      <c r="J89" s="37"/>
      <c r="K89" s="37"/>
      <c r="L89" s="37"/>
    </row>
    <row r="90" spans="1:12" ht="20.100000000000001" customHeight="1" x14ac:dyDescent="0.2">
      <c r="A90" s="37"/>
      <c r="B90" s="37"/>
      <c r="C90" s="37"/>
      <c r="D90" s="37"/>
      <c r="E90" s="37"/>
      <c r="F90" s="37"/>
      <c r="G90" s="37"/>
      <c r="H90" s="37"/>
      <c r="I90" s="37"/>
      <c r="J90" s="37"/>
      <c r="K90" s="37"/>
      <c r="L90" s="37"/>
    </row>
    <row r="91" spans="1:12" ht="20.100000000000001" customHeight="1" x14ac:dyDescent="0.2">
      <c r="A91" s="37"/>
      <c r="B91" s="37"/>
      <c r="C91" s="37"/>
      <c r="D91" s="37"/>
      <c r="E91" s="37"/>
      <c r="F91" s="37"/>
      <c r="G91" s="37"/>
      <c r="H91" s="37"/>
      <c r="I91" s="37"/>
      <c r="J91" s="37"/>
      <c r="K91" s="37"/>
      <c r="L91" s="37"/>
    </row>
    <row r="92" spans="1:12" ht="20.100000000000001" customHeight="1" x14ac:dyDescent="0.2">
      <c r="A92" s="37"/>
      <c r="B92" s="37"/>
      <c r="C92" s="37"/>
      <c r="D92" s="37"/>
      <c r="E92" s="37"/>
      <c r="F92" s="37"/>
      <c r="G92" s="37"/>
      <c r="H92" s="37"/>
      <c r="I92" s="37"/>
      <c r="J92" s="37"/>
      <c r="K92" s="37"/>
      <c r="L92" s="37"/>
    </row>
    <row r="93" spans="1:12" ht="20.100000000000001" customHeight="1" x14ac:dyDescent="0.2">
      <c r="A93" s="37"/>
      <c r="B93" s="37"/>
      <c r="C93" s="37"/>
      <c r="D93" s="37"/>
      <c r="E93" s="37"/>
      <c r="F93" s="37"/>
      <c r="G93" s="37"/>
      <c r="H93" s="37"/>
      <c r="I93" s="37"/>
      <c r="J93" s="37"/>
      <c r="K93" s="37"/>
      <c r="L93" s="37"/>
    </row>
    <row r="94" spans="1:12" ht="20.100000000000001" customHeight="1" x14ac:dyDescent="0.2">
      <c r="A94" s="37"/>
      <c r="B94" s="37"/>
      <c r="C94" s="37"/>
      <c r="D94" s="37"/>
      <c r="E94" s="37"/>
      <c r="F94" s="37"/>
      <c r="G94" s="37"/>
      <c r="H94" s="37"/>
      <c r="I94" s="37"/>
      <c r="J94" s="37"/>
      <c r="K94" s="37"/>
      <c r="L94" s="37"/>
    </row>
    <row r="95" spans="1:12" ht="20.100000000000001" customHeight="1" x14ac:dyDescent="0.2">
      <c r="A95" s="37"/>
      <c r="B95" s="37"/>
      <c r="C95" s="37"/>
      <c r="D95" s="37"/>
      <c r="E95" s="37"/>
      <c r="F95" s="37"/>
      <c r="G95" s="37"/>
      <c r="H95" s="37"/>
      <c r="I95" s="37"/>
      <c r="J95" s="37"/>
      <c r="K95" s="37"/>
      <c r="L95" s="37"/>
    </row>
    <row r="96" spans="1:12" ht="20.100000000000001" customHeight="1" x14ac:dyDescent="0.2">
      <c r="A96" s="37"/>
      <c r="B96" s="37"/>
      <c r="C96" s="37"/>
      <c r="D96" s="37"/>
      <c r="E96" s="37"/>
      <c r="F96" s="37"/>
      <c r="G96" s="37"/>
      <c r="H96" s="37"/>
      <c r="I96" s="37"/>
      <c r="J96" s="37"/>
      <c r="K96" s="37"/>
      <c r="L96" s="37"/>
    </row>
    <row r="97" spans="1:12" ht="20.100000000000001" customHeight="1" x14ac:dyDescent="0.2">
      <c r="A97" s="37"/>
      <c r="B97" s="37"/>
      <c r="C97" s="37"/>
      <c r="D97" s="37"/>
      <c r="E97" s="37"/>
      <c r="F97" s="37"/>
      <c r="G97" s="37"/>
      <c r="H97" s="37"/>
      <c r="I97" s="37"/>
      <c r="J97" s="37"/>
      <c r="K97" s="37"/>
      <c r="L97" s="37"/>
    </row>
    <row r="98" spans="1:12" ht="20.100000000000001" customHeight="1" x14ac:dyDescent="0.2">
      <c r="A98" s="37"/>
      <c r="B98" s="37"/>
      <c r="C98" s="37"/>
      <c r="D98" s="37"/>
      <c r="E98" s="37"/>
      <c r="F98" s="37"/>
      <c r="G98" s="37"/>
      <c r="H98" s="37"/>
      <c r="I98" s="37"/>
      <c r="J98" s="37"/>
      <c r="K98" s="37"/>
      <c r="L98" s="37"/>
    </row>
    <row r="99" spans="1:12" ht="20.100000000000001" customHeight="1" x14ac:dyDescent="0.2">
      <c r="A99" s="37"/>
      <c r="B99" s="37"/>
      <c r="C99" s="37"/>
      <c r="D99" s="37"/>
      <c r="E99" s="37"/>
      <c r="F99" s="37"/>
      <c r="G99" s="37"/>
      <c r="H99" s="37"/>
      <c r="I99" s="37"/>
      <c r="J99" s="37"/>
      <c r="K99" s="37"/>
      <c r="L99" s="37"/>
    </row>
    <row r="100" spans="1:12" ht="20.100000000000001" customHeight="1" x14ac:dyDescent="0.2">
      <c r="A100" s="37"/>
      <c r="B100" s="37"/>
      <c r="C100" s="37"/>
      <c r="D100" s="37"/>
      <c r="E100" s="37"/>
      <c r="F100" s="37"/>
      <c r="G100" s="37"/>
      <c r="H100" s="37"/>
      <c r="I100" s="37"/>
      <c r="J100" s="37"/>
      <c r="K100" s="37"/>
      <c r="L100" s="37"/>
    </row>
    <row r="101" spans="1:12" ht="20.100000000000001" customHeight="1" x14ac:dyDescent="0.2">
      <c r="A101" s="37"/>
      <c r="B101" s="37"/>
      <c r="C101" s="37"/>
      <c r="D101" s="37"/>
      <c r="E101" s="37"/>
      <c r="F101" s="37"/>
      <c r="G101" s="37"/>
      <c r="H101" s="37"/>
      <c r="I101" s="37"/>
      <c r="J101" s="37"/>
      <c r="K101" s="37"/>
      <c r="L101" s="37"/>
    </row>
    <row r="102" spans="1:12" ht="20.100000000000001" customHeight="1" x14ac:dyDescent="0.2">
      <c r="A102" s="37"/>
      <c r="B102" s="37"/>
      <c r="C102" s="37"/>
      <c r="D102" s="37"/>
      <c r="E102" s="37"/>
      <c r="F102" s="37"/>
      <c r="G102" s="37"/>
      <c r="H102" s="37"/>
      <c r="I102" s="37"/>
      <c r="J102" s="37"/>
      <c r="K102" s="37"/>
      <c r="L102" s="37"/>
    </row>
    <row r="103" spans="1:12" ht="20.100000000000001" customHeight="1" x14ac:dyDescent="0.2">
      <c r="A103" s="37"/>
      <c r="B103" s="37"/>
      <c r="C103" s="37"/>
      <c r="D103" s="37"/>
      <c r="E103" s="37"/>
      <c r="F103" s="37"/>
      <c r="G103" s="37"/>
      <c r="H103" s="37"/>
      <c r="I103" s="37"/>
      <c r="J103" s="37"/>
      <c r="K103" s="37"/>
      <c r="L103" s="37"/>
    </row>
    <row r="104" spans="1:12" ht="20.100000000000001" customHeight="1" x14ac:dyDescent="0.2">
      <c r="A104" s="37"/>
      <c r="B104" s="37"/>
      <c r="C104" s="37"/>
      <c r="D104" s="37"/>
      <c r="E104" s="37"/>
      <c r="F104" s="37"/>
      <c r="G104" s="37"/>
      <c r="H104" s="37"/>
      <c r="I104" s="37"/>
      <c r="J104" s="37"/>
      <c r="K104" s="37"/>
      <c r="L104" s="37"/>
    </row>
    <row r="105" spans="1:12" ht="20.100000000000001" customHeight="1" x14ac:dyDescent="0.2">
      <c r="A105" s="37"/>
      <c r="B105" s="37"/>
      <c r="C105" s="37"/>
      <c r="D105" s="37"/>
      <c r="E105" s="37"/>
      <c r="F105" s="37"/>
      <c r="G105" s="37"/>
      <c r="H105" s="37"/>
      <c r="I105" s="37"/>
      <c r="J105" s="37"/>
      <c r="K105" s="37"/>
      <c r="L105" s="37"/>
    </row>
    <row r="106" spans="1:12" ht="20.100000000000001" customHeight="1" x14ac:dyDescent="0.2">
      <c r="A106" s="37"/>
      <c r="B106" s="37"/>
      <c r="C106" s="37"/>
      <c r="D106" s="37"/>
      <c r="E106" s="37"/>
      <c r="F106" s="37"/>
      <c r="G106" s="37"/>
      <c r="H106" s="37"/>
      <c r="I106" s="37"/>
      <c r="J106" s="37"/>
      <c r="K106" s="37"/>
      <c r="L106" s="37"/>
    </row>
    <row r="107" spans="1:12" ht="20.100000000000001" customHeight="1" x14ac:dyDescent="0.2">
      <c r="A107" s="37"/>
      <c r="B107" s="37"/>
      <c r="C107" s="37"/>
      <c r="D107" s="37"/>
      <c r="E107" s="37"/>
      <c r="F107" s="37"/>
      <c r="G107" s="37"/>
      <c r="H107" s="37"/>
      <c r="I107" s="37"/>
      <c r="J107" s="37"/>
      <c r="K107" s="37"/>
      <c r="L107" s="37"/>
    </row>
    <row r="108" spans="1:12" ht="20.100000000000001" customHeight="1" x14ac:dyDescent="0.2">
      <c r="A108" s="37"/>
      <c r="B108" s="37"/>
      <c r="C108" s="37"/>
      <c r="D108" s="37"/>
      <c r="E108" s="37"/>
      <c r="F108" s="37"/>
      <c r="G108" s="37"/>
      <c r="H108" s="37"/>
      <c r="I108" s="37"/>
      <c r="J108" s="37"/>
      <c r="K108" s="37"/>
      <c r="L108" s="37"/>
    </row>
    <row r="109" spans="1:12" ht="20.100000000000001" customHeight="1" x14ac:dyDescent="0.2">
      <c r="A109" s="37"/>
      <c r="B109" s="37"/>
      <c r="C109" s="37"/>
      <c r="D109" s="37"/>
      <c r="E109" s="37"/>
      <c r="F109" s="37"/>
      <c r="G109" s="37"/>
      <c r="H109" s="37"/>
      <c r="I109" s="37"/>
      <c r="J109" s="37"/>
      <c r="K109" s="37"/>
      <c r="L109" s="37"/>
    </row>
    <row r="110" spans="1:12" ht="20.100000000000001" customHeight="1" x14ac:dyDescent="0.2">
      <c r="A110" s="37"/>
      <c r="B110" s="37"/>
      <c r="C110" s="37"/>
      <c r="D110" s="37"/>
      <c r="E110" s="37"/>
      <c r="F110" s="37"/>
      <c r="G110" s="37"/>
      <c r="H110" s="37"/>
      <c r="I110" s="37"/>
      <c r="J110" s="37"/>
      <c r="K110" s="37"/>
      <c r="L110" s="37"/>
    </row>
    <row r="111" spans="1:12" ht="20.100000000000001" customHeight="1" x14ac:dyDescent="0.2">
      <c r="A111" s="37"/>
      <c r="B111" s="37"/>
      <c r="C111" s="37"/>
      <c r="D111" s="37"/>
      <c r="E111" s="37"/>
      <c r="F111" s="37"/>
      <c r="G111" s="37"/>
      <c r="H111" s="37"/>
      <c r="I111" s="37"/>
      <c r="J111" s="37"/>
      <c r="K111" s="37"/>
      <c r="L111" s="37"/>
    </row>
    <row r="112" spans="1:12" ht="20.100000000000001" customHeight="1" x14ac:dyDescent="0.2">
      <c r="A112" s="37"/>
      <c r="B112" s="37"/>
      <c r="C112" s="37"/>
      <c r="D112" s="37"/>
      <c r="E112" s="37"/>
      <c r="F112" s="37"/>
      <c r="G112" s="37"/>
      <c r="H112" s="37"/>
      <c r="I112" s="37"/>
      <c r="J112" s="37"/>
      <c r="K112" s="37"/>
      <c r="L112" s="37"/>
    </row>
    <row r="113" spans="1:12" ht="20.100000000000001" customHeight="1" x14ac:dyDescent="0.2">
      <c r="A113" s="37"/>
      <c r="B113" s="37"/>
      <c r="C113" s="37"/>
      <c r="D113" s="37"/>
      <c r="E113" s="37"/>
      <c r="F113" s="37"/>
      <c r="G113" s="37"/>
      <c r="H113" s="37"/>
      <c r="I113" s="37"/>
      <c r="J113" s="37"/>
      <c r="K113" s="37"/>
      <c r="L113" s="37"/>
    </row>
    <row r="114" spans="1:12" ht="20.100000000000001" customHeight="1" x14ac:dyDescent="0.2">
      <c r="A114" s="37"/>
      <c r="B114" s="37"/>
      <c r="C114" s="37"/>
      <c r="D114" s="37"/>
      <c r="E114" s="37"/>
      <c r="F114" s="37"/>
      <c r="G114" s="37"/>
      <c r="H114" s="37"/>
      <c r="I114" s="37"/>
      <c r="J114" s="37"/>
      <c r="K114" s="37"/>
      <c r="L114" s="37"/>
    </row>
    <row r="115" spans="1:12" ht="20.100000000000001" customHeight="1" x14ac:dyDescent="0.2">
      <c r="A115" s="37"/>
      <c r="B115" s="37"/>
      <c r="C115" s="37"/>
      <c r="D115" s="37"/>
      <c r="E115" s="37"/>
      <c r="F115" s="37"/>
      <c r="G115" s="37"/>
      <c r="H115" s="37"/>
      <c r="I115" s="37"/>
      <c r="J115" s="37"/>
      <c r="K115" s="37"/>
      <c r="L115" s="37"/>
    </row>
    <row r="116" spans="1:12" ht="20.100000000000001" customHeight="1" x14ac:dyDescent="0.2">
      <c r="A116" s="37"/>
      <c r="B116" s="37"/>
      <c r="C116" s="37"/>
      <c r="D116" s="37"/>
      <c r="E116" s="37"/>
      <c r="F116" s="37"/>
      <c r="G116" s="37"/>
      <c r="H116" s="37"/>
      <c r="I116" s="37"/>
      <c r="J116" s="37"/>
      <c r="K116" s="37"/>
      <c r="L116" s="37"/>
    </row>
    <row r="117" spans="1:12" ht="20.100000000000001" customHeight="1" x14ac:dyDescent="0.2">
      <c r="A117" s="37"/>
      <c r="B117" s="37"/>
      <c r="C117" s="37"/>
      <c r="D117" s="37"/>
      <c r="E117" s="37"/>
      <c r="F117" s="37"/>
      <c r="G117" s="37"/>
      <c r="H117" s="37"/>
      <c r="I117" s="37"/>
      <c r="J117" s="37"/>
      <c r="K117" s="37"/>
      <c r="L117" s="37"/>
    </row>
    <row r="118" spans="1:12" ht="20.100000000000001" customHeight="1" x14ac:dyDescent="0.2">
      <c r="A118" s="37"/>
      <c r="B118" s="37"/>
      <c r="C118" s="37"/>
      <c r="D118" s="37"/>
      <c r="E118" s="37"/>
      <c r="F118" s="37"/>
      <c r="G118" s="37"/>
      <c r="H118" s="37"/>
      <c r="I118" s="37"/>
      <c r="J118" s="37"/>
      <c r="K118" s="37"/>
      <c r="L118" s="37"/>
    </row>
    <row r="119" spans="1:12" ht="20.100000000000001" customHeight="1" x14ac:dyDescent="0.2">
      <c r="A119" s="37"/>
      <c r="B119" s="37"/>
      <c r="C119" s="37"/>
      <c r="D119" s="37"/>
      <c r="E119" s="37"/>
      <c r="F119" s="37"/>
      <c r="G119" s="37"/>
      <c r="H119" s="37"/>
      <c r="I119" s="37"/>
      <c r="J119" s="37"/>
      <c r="K119" s="37"/>
      <c r="L119" s="37"/>
    </row>
    <row r="120" spans="1:12" ht="20.100000000000001" customHeight="1" x14ac:dyDescent="0.2">
      <c r="A120" s="37"/>
      <c r="B120" s="37"/>
      <c r="C120" s="37"/>
      <c r="D120" s="37"/>
      <c r="E120" s="37"/>
      <c r="F120" s="37"/>
      <c r="G120" s="37"/>
      <c r="H120" s="37"/>
      <c r="I120" s="37"/>
      <c r="J120" s="37"/>
      <c r="K120" s="37"/>
      <c r="L120" s="37"/>
    </row>
    <row r="121" spans="1:12" ht="20.100000000000001" customHeight="1" x14ac:dyDescent="0.2">
      <c r="A121" s="37"/>
      <c r="B121" s="37"/>
      <c r="C121" s="37"/>
      <c r="D121" s="37"/>
      <c r="E121" s="37"/>
      <c r="F121" s="37"/>
      <c r="G121" s="37"/>
      <c r="H121" s="37"/>
      <c r="I121" s="37"/>
      <c r="J121" s="37"/>
      <c r="K121" s="37"/>
      <c r="L121" s="37"/>
    </row>
    <row r="122" spans="1:12" ht="20.100000000000001" customHeight="1" x14ac:dyDescent="0.2">
      <c r="A122" s="37"/>
      <c r="B122" s="37"/>
      <c r="C122" s="37"/>
      <c r="D122" s="37"/>
      <c r="E122" s="37"/>
      <c r="F122" s="37"/>
      <c r="G122" s="37"/>
      <c r="H122" s="37"/>
      <c r="I122" s="37"/>
      <c r="J122" s="37"/>
      <c r="K122" s="37"/>
      <c r="L122" s="37"/>
    </row>
    <row r="123" spans="1:12" ht="20.100000000000001" customHeight="1" x14ac:dyDescent="0.2">
      <c r="A123" s="37"/>
      <c r="B123" s="37"/>
      <c r="C123" s="37"/>
      <c r="D123" s="37"/>
      <c r="E123" s="37"/>
      <c r="F123" s="37"/>
      <c r="G123" s="37"/>
      <c r="H123" s="37"/>
      <c r="I123" s="37"/>
      <c r="J123" s="37"/>
      <c r="K123" s="37"/>
      <c r="L123" s="37"/>
    </row>
    <row r="124" spans="1:12" x14ac:dyDescent="0.2">
      <c r="A124" s="37"/>
      <c r="B124" s="37"/>
      <c r="C124" s="37"/>
      <c r="D124" s="37"/>
      <c r="E124" s="37"/>
      <c r="F124" s="37"/>
      <c r="G124" s="37"/>
      <c r="H124" s="37"/>
      <c r="I124" s="37"/>
      <c r="J124" s="37"/>
      <c r="K124" s="37"/>
      <c r="L124" s="37"/>
    </row>
    <row r="125" spans="1:12" x14ac:dyDescent="0.2">
      <c r="A125" s="37"/>
      <c r="B125" s="37"/>
      <c r="C125" s="37"/>
      <c r="D125" s="37"/>
      <c r="E125" s="37"/>
      <c r="F125" s="37"/>
      <c r="G125" s="37"/>
      <c r="H125" s="37"/>
      <c r="I125" s="37"/>
      <c r="J125" s="37"/>
      <c r="K125" s="37"/>
      <c r="L125" s="37"/>
    </row>
    <row r="126" spans="1:12" x14ac:dyDescent="0.2">
      <c r="A126" s="37"/>
      <c r="B126" s="37"/>
      <c r="C126" s="37"/>
      <c r="D126" s="37"/>
      <c r="E126" s="37"/>
      <c r="F126" s="37"/>
      <c r="G126" s="37"/>
      <c r="H126" s="37"/>
      <c r="I126" s="37"/>
      <c r="J126" s="37"/>
      <c r="K126" s="37"/>
      <c r="L126" s="37"/>
    </row>
    <row r="127" spans="1:12" x14ac:dyDescent="0.2">
      <c r="A127" s="37"/>
      <c r="B127" s="37"/>
      <c r="C127" s="37"/>
      <c r="D127" s="37"/>
      <c r="E127" s="37"/>
      <c r="F127" s="37"/>
      <c r="G127" s="37"/>
      <c r="H127" s="37"/>
      <c r="I127" s="37"/>
      <c r="J127" s="37"/>
      <c r="K127" s="37"/>
      <c r="L127" s="37"/>
    </row>
    <row r="128" spans="1:12" x14ac:dyDescent="0.2">
      <c r="A128" s="37"/>
      <c r="B128" s="37"/>
      <c r="C128" s="37"/>
      <c r="D128" s="37"/>
      <c r="E128" s="37"/>
      <c r="F128" s="37"/>
      <c r="G128" s="37"/>
      <c r="H128" s="37"/>
      <c r="I128" s="37"/>
      <c r="J128" s="37"/>
      <c r="K128" s="37"/>
      <c r="L128" s="37"/>
    </row>
    <row r="129" spans="1:12" x14ac:dyDescent="0.2">
      <c r="A129" s="37"/>
      <c r="B129" s="37"/>
      <c r="C129" s="37"/>
      <c r="D129" s="37"/>
      <c r="E129" s="37"/>
      <c r="F129" s="37"/>
      <c r="G129" s="37"/>
      <c r="H129" s="37"/>
      <c r="I129" s="37"/>
      <c r="J129" s="37"/>
      <c r="K129" s="37"/>
      <c r="L129" s="37"/>
    </row>
    <row r="130" spans="1:12" x14ac:dyDescent="0.2">
      <c r="A130" s="37"/>
      <c r="B130" s="37"/>
      <c r="C130" s="37"/>
      <c r="D130" s="37"/>
      <c r="E130" s="37"/>
      <c r="F130" s="37"/>
      <c r="G130" s="37"/>
      <c r="H130" s="37"/>
      <c r="I130" s="37"/>
      <c r="J130" s="37"/>
      <c r="K130" s="37"/>
      <c r="L130" s="37"/>
    </row>
    <row r="131" spans="1:12" x14ac:dyDescent="0.2">
      <c r="A131" s="37"/>
      <c r="B131" s="37"/>
      <c r="C131" s="37"/>
      <c r="D131" s="37"/>
      <c r="E131" s="37"/>
      <c r="F131" s="37"/>
      <c r="G131" s="37"/>
      <c r="H131" s="37"/>
      <c r="I131" s="37"/>
      <c r="J131" s="37"/>
      <c r="K131" s="37"/>
      <c r="L131" s="37"/>
    </row>
    <row r="132" spans="1:12" x14ac:dyDescent="0.2">
      <c r="A132" s="37"/>
      <c r="B132" s="37"/>
      <c r="C132" s="37"/>
      <c r="D132" s="37"/>
      <c r="E132" s="37"/>
      <c r="F132" s="37"/>
      <c r="G132" s="37"/>
      <c r="H132" s="37"/>
      <c r="I132" s="37"/>
      <c r="J132" s="37"/>
      <c r="K132" s="37"/>
      <c r="L132" s="37"/>
    </row>
    <row r="133" spans="1:12" x14ac:dyDescent="0.2">
      <c r="A133" s="37"/>
      <c r="B133" s="37"/>
      <c r="C133" s="37"/>
      <c r="D133" s="37"/>
      <c r="E133" s="37"/>
      <c r="F133" s="37"/>
      <c r="G133" s="37"/>
      <c r="H133" s="37"/>
      <c r="I133" s="37"/>
      <c r="J133" s="37"/>
      <c r="K133" s="37"/>
      <c r="L133" s="37"/>
    </row>
    <row r="134" spans="1:12" x14ac:dyDescent="0.2">
      <c r="A134" s="37"/>
      <c r="B134" s="37"/>
      <c r="C134" s="37"/>
      <c r="D134" s="37"/>
      <c r="E134" s="37"/>
      <c r="F134" s="37"/>
      <c r="G134" s="37"/>
      <c r="H134" s="37"/>
      <c r="I134" s="37"/>
      <c r="J134" s="37"/>
      <c r="K134" s="37"/>
      <c r="L134" s="37"/>
    </row>
    <row r="135" spans="1:12" x14ac:dyDescent="0.2">
      <c r="A135" s="37"/>
      <c r="B135" s="37"/>
      <c r="C135" s="37"/>
      <c r="D135" s="37"/>
      <c r="E135" s="37"/>
      <c r="F135" s="37"/>
      <c r="G135" s="37"/>
      <c r="H135" s="37"/>
      <c r="I135" s="37"/>
      <c r="J135" s="37"/>
      <c r="K135" s="37"/>
      <c r="L135" s="37"/>
    </row>
    <row r="136" spans="1:12" x14ac:dyDescent="0.2">
      <c r="A136" s="37"/>
      <c r="B136" s="37"/>
      <c r="C136" s="37"/>
      <c r="D136" s="37"/>
      <c r="E136" s="37"/>
      <c r="F136" s="37"/>
      <c r="G136" s="37"/>
      <c r="H136" s="37"/>
      <c r="I136" s="37"/>
      <c r="J136" s="37"/>
      <c r="K136" s="37"/>
      <c r="L136" s="37"/>
    </row>
    <row r="137" spans="1:12" x14ac:dyDescent="0.2">
      <c r="A137" s="37"/>
      <c r="B137" s="37"/>
      <c r="C137" s="37"/>
      <c r="D137" s="37"/>
      <c r="E137" s="37"/>
      <c r="F137" s="37"/>
      <c r="G137" s="37"/>
      <c r="H137" s="37"/>
      <c r="I137" s="37"/>
      <c r="J137" s="37"/>
      <c r="K137" s="37"/>
      <c r="L137" s="37"/>
    </row>
    <row r="138" spans="1:12" x14ac:dyDescent="0.2">
      <c r="A138" s="37"/>
      <c r="B138" s="37"/>
      <c r="C138" s="37"/>
      <c r="D138" s="37"/>
      <c r="E138" s="37"/>
      <c r="F138" s="37"/>
      <c r="G138" s="37"/>
      <c r="H138" s="37"/>
      <c r="I138" s="37"/>
      <c r="J138" s="37"/>
      <c r="K138" s="37"/>
      <c r="L138" s="37"/>
    </row>
    <row r="139" spans="1:12" x14ac:dyDescent="0.2">
      <c r="A139" s="37"/>
      <c r="B139" s="37"/>
      <c r="C139" s="37"/>
      <c r="D139" s="37"/>
      <c r="E139" s="37"/>
      <c r="F139" s="37"/>
      <c r="G139" s="37"/>
      <c r="H139" s="37"/>
      <c r="I139" s="37"/>
      <c r="J139" s="37"/>
      <c r="K139" s="37"/>
      <c r="L139" s="37"/>
    </row>
    <row r="140" spans="1:12" x14ac:dyDescent="0.2">
      <c r="A140" s="37"/>
      <c r="B140" s="37"/>
      <c r="C140" s="37"/>
      <c r="D140" s="37"/>
      <c r="E140" s="37"/>
      <c r="F140" s="37"/>
      <c r="G140" s="37"/>
      <c r="H140" s="37"/>
      <c r="I140" s="37"/>
      <c r="J140" s="37"/>
      <c r="K140" s="37"/>
      <c r="L140" s="37"/>
    </row>
    <row r="141" spans="1:12" x14ac:dyDescent="0.2">
      <c r="A141" s="37"/>
      <c r="B141" s="37"/>
      <c r="C141" s="37"/>
      <c r="D141" s="37"/>
      <c r="E141" s="37"/>
      <c r="F141" s="37"/>
      <c r="G141" s="37"/>
      <c r="H141" s="37"/>
      <c r="I141" s="37"/>
      <c r="J141" s="37"/>
      <c r="K141" s="37"/>
      <c r="L141" s="37"/>
    </row>
    <row r="142" spans="1:12" x14ac:dyDescent="0.2">
      <c r="A142" s="37"/>
      <c r="B142" s="37"/>
      <c r="C142" s="37"/>
      <c r="D142" s="37"/>
      <c r="E142" s="37"/>
      <c r="F142" s="37"/>
      <c r="G142" s="37"/>
      <c r="H142" s="37"/>
      <c r="I142" s="37"/>
      <c r="J142" s="37"/>
      <c r="K142" s="37"/>
      <c r="L142" s="37"/>
    </row>
    <row r="143" spans="1:12" x14ac:dyDescent="0.2">
      <c r="A143" s="37"/>
      <c r="B143" s="37"/>
      <c r="C143" s="37"/>
      <c r="D143" s="37"/>
      <c r="E143" s="37"/>
      <c r="F143" s="37"/>
      <c r="G143" s="37"/>
      <c r="H143" s="37"/>
      <c r="I143" s="37"/>
      <c r="J143" s="37"/>
      <c r="K143" s="37"/>
      <c r="L143" s="37"/>
    </row>
    <row r="144" spans="1:12" x14ac:dyDescent="0.2">
      <c r="A144" s="37"/>
      <c r="B144" s="37"/>
      <c r="C144" s="37"/>
      <c r="D144" s="37"/>
      <c r="E144" s="37"/>
      <c r="F144" s="37"/>
      <c r="G144" s="37"/>
      <c r="H144" s="37"/>
      <c r="I144" s="37"/>
      <c r="J144" s="37"/>
      <c r="K144" s="37"/>
      <c r="L144" s="37"/>
    </row>
    <row r="145" spans="1:12" x14ac:dyDescent="0.2">
      <c r="A145" s="37"/>
      <c r="B145" s="37"/>
      <c r="C145" s="37"/>
      <c r="D145" s="37"/>
      <c r="E145" s="37"/>
      <c r="F145" s="37"/>
      <c r="G145" s="37"/>
      <c r="H145" s="37"/>
      <c r="I145" s="37"/>
      <c r="J145" s="37"/>
      <c r="K145" s="37"/>
      <c r="L145" s="37"/>
    </row>
    <row r="146" spans="1:12" x14ac:dyDescent="0.2">
      <c r="A146" s="37"/>
      <c r="B146" s="37"/>
      <c r="C146" s="37"/>
      <c r="D146" s="37"/>
      <c r="E146" s="37"/>
      <c r="F146" s="37"/>
      <c r="G146" s="37"/>
      <c r="H146" s="37"/>
      <c r="I146" s="37"/>
      <c r="J146" s="37"/>
      <c r="K146" s="37"/>
      <c r="L146" s="37"/>
    </row>
    <row r="147" spans="1:12" x14ac:dyDescent="0.2">
      <c r="A147" s="37"/>
      <c r="B147" s="37"/>
      <c r="C147" s="37"/>
      <c r="D147" s="37"/>
      <c r="E147" s="37"/>
      <c r="F147" s="37"/>
      <c r="G147" s="37"/>
      <c r="H147" s="37"/>
      <c r="I147" s="37"/>
      <c r="J147" s="37"/>
      <c r="K147" s="37"/>
      <c r="L147" s="37"/>
    </row>
    <row r="148" spans="1:12" x14ac:dyDescent="0.2">
      <c r="A148" s="37"/>
      <c r="B148" s="37"/>
      <c r="C148" s="37"/>
      <c r="D148" s="37"/>
      <c r="E148" s="37"/>
      <c r="F148" s="37"/>
      <c r="G148" s="37"/>
      <c r="H148" s="37"/>
      <c r="I148" s="37"/>
      <c r="J148" s="37"/>
      <c r="K148" s="37"/>
      <c r="L148" s="37"/>
    </row>
    <row r="149" spans="1:12" x14ac:dyDescent="0.2">
      <c r="A149" s="37"/>
      <c r="B149" s="37"/>
      <c r="C149" s="37"/>
      <c r="D149" s="37"/>
      <c r="E149" s="37"/>
      <c r="F149" s="37"/>
      <c r="G149" s="37"/>
      <c r="H149" s="37"/>
      <c r="I149" s="37"/>
      <c r="J149" s="37"/>
      <c r="K149" s="37"/>
      <c r="L149" s="37"/>
    </row>
    <row r="150" spans="1:12" x14ac:dyDescent="0.2">
      <c r="A150" s="37"/>
      <c r="B150" s="37"/>
      <c r="C150" s="37"/>
      <c r="D150" s="37"/>
      <c r="E150" s="37"/>
      <c r="F150" s="37"/>
      <c r="G150" s="37"/>
      <c r="H150" s="37"/>
      <c r="I150" s="37"/>
      <c r="J150" s="37"/>
      <c r="K150" s="37"/>
      <c r="L150" s="37"/>
    </row>
    <row r="151" spans="1:12" x14ac:dyDescent="0.2">
      <c r="A151" s="37"/>
      <c r="B151" s="37"/>
      <c r="C151" s="37"/>
      <c r="D151" s="37"/>
      <c r="E151" s="37"/>
      <c r="F151" s="37"/>
      <c r="G151" s="37"/>
      <c r="H151" s="37"/>
      <c r="I151" s="37"/>
      <c r="J151" s="37"/>
      <c r="K151" s="37"/>
      <c r="L151" s="37"/>
    </row>
    <row r="152" spans="1:12" x14ac:dyDescent="0.2">
      <c r="A152" s="37"/>
      <c r="B152" s="37"/>
      <c r="C152" s="37"/>
      <c r="D152" s="37"/>
      <c r="E152" s="37"/>
      <c r="F152" s="37"/>
      <c r="G152" s="37"/>
      <c r="H152" s="37"/>
      <c r="I152" s="37"/>
      <c r="J152" s="37"/>
      <c r="K152" s="37"/>
      <c r="L152" s="37"/>
    </row>
    <row r="153" spans="1:12" x14ac:dyDescent="0.2">
      <c r="A153" s="37"/>
      <c r="B153" s="37"/>
      <c r="C153" s="37"/>
      <c r="D153" s="37"/>
      <c r="E153" s="37"/>
      <c r="F153" s="37"/>
      <c r="G153" s="37"/>
      <c r="H153" s="37"/>
      <c r="I153" s="37"/>
      <c r="J153" s="37"/>
      <c r="K153" s="37"/>
      <c r="L153" s="37"/>
    </row>
    <row r="154" spans="1:12" x14ac:dyDescent="0.2">
      <c r="A154" s="37"/>
      <c r="B154" s="37"/>
      <c r="C154" s="37"/>
      <c r="D154" s="37"/>
      <c r="E154" s="37"/>
      <c r="F154" s="37"/>
      <c r="G154" s="37"/>
      <c r="H154" s="37"/>
      <c r="I154" s="37"/>
      <c r="J154" s="37"/>
      <c r="K154" s="37"/>
      <c r="L154" s="37"/>
    </row>
    <row r="155" spans="1:12" x14ac:dyDescent="0.2">
      <c r="A155" s="37"/>
      <c r="B155" s="37"/>
      <c r="C155" s="37"/>
      <c r="D155" s="37"/>
      <c r="E155" s="37"/>
      <c r="F155" s="37"/>
      <c r="G155" s="37"/>
      <c r="H155" s="37"/>
      <c r="I155" s="37"/>
      <c r="J155" s="37"/>
      <c r="K155" s="37"/>
      <c r="L155" s="37"/>
    </row>
    <row r="156" spans="1:12" x14ac:dyDescent="0.2">
      <c r="A156" s="37"/>
      <c r="B156" s="37"/>
      <c r="C156" s="37"/>
      <c r="D156" s="37"/>
      <c r="E156" s="37"/>
      <c r="F156" s="37"/>
      <c r="G156" s="37"/>
      <c r="H156" s="37"/>
      <c r="I156" s="37"/>
      <c r="J156" s="37"/>
      <c r="K156" s="37"/>
      <c r="L156" s="37"/>
    </row>
    <row r="157" spans="1:12" x14ac:dyDescent="0.2">
      <c r="A157" s="37"/>
      <c r="B157" s="37"/>
      <c r="C157" s="37"/>
      <c r="D157" s="37"/>
      <c r="E157" s="37"/>
      <c r="F157" s="37"/>
      <c r="G157" s="37"/>
      <c r="H157" s="37"/>
      <c r="I157" s="37"/>
      <c r="J157" s="37"/>
      <c r="K157" s="37"/>
      <c r="L157" s="37"/>
    </row>
    <row r="158" spans="1:12" x14ac:dyDescent="0.2">
      <c r="A158" s="37"/>
      <c r="B158" s="37"/>
      <c r="C158" s="37"/>
      <c r="D158" s="37"/>
      <c r="E158" s="37"/>
      <c r="F158" s="37"/>
      <c r="G158" s="37"/>
      <c r="H158" s="37"/>
      <c r="I158" s="37"/>
      <c r="J158" s="37"/>
      <c r="K158" s="37"/>
      <c r="L158" s="37"/>
    </row>
    <row r="159" spans="1:12" x14ac:dyDescent="0.2">
      <c r="A159" s="37"/>
      <c r="B159" s="37"/>
      <c r="C159" s="37"/>
      <c r="D159" s="37"/>
      <c r="E159" s="37"/>
      <c r="F159" s="37"/>
      <c r="G159" s="37"/>
      <c r="H159" s="37"/>
      <c r="I159" s="37"/>
      <c r="J159" s="37"/>
      <c r="K159" s="37"/>
      <c r="L159" s="37"/>
    </row>
    <row r="160" spans="1:12" x14ac:dyDescent="0.2">
      <c r="A160" s="37"/>
      <c r="B160" s="37"/>
      <c r="C160" s="37"/>
      <c r="D160" s="37"/>
      <c r="E160" s="37"/>
      <c r="F160" s="37"/>
      <c r="G160" s="37"/>
      <c r="H160" s="37"/>
      <c r="I160" s="37"/>
      <c r="J160" s="37"/>
      <c r="K160" s="37"/>
      <c r="L160" s="37"/>
    </row>
    <row r="161" spans="1:12" x14ac:dyDescent="0.2">
      <c r="A161" s="37"/>
      <c r="B161" s="37"/>
      <c r="C161" s="37"/>
      <c r="D161" s="37"/>
      <c r="E161" s="37"/>
      <c r="F161" s="37"/>
      <c r="G161" s="37"/>
      <c r="H161" s="37"/>
      <c r="I161" s="37"/>
      <c r="J161" s="37"/>
      <c r="K161" s="37"/>
      <c r="L161" s="37"/>
    </row>
    <row r="162" spans="1:12" x14ac:dyDescent="0.2">
      <c r="A162" s="37"/>
      <c r="B162" s="37"/>
      <c r="C162" s="37"/>
      <c r="D162" s="37"/>
      <c r="E162" s="37"/>
      <c r="F162" s="37"/>
      <c r="G162" s="37"/>
      <c r="H162" s="37"/>
      <c r="I162" s="37"/>
      <c r="J162" s="37"/>
      <c r="K162" s="37"/>
      <c r="L162" s="37"/>
    </row>
    <row r="163" spans="1:12" x14ac:dyDescent="0.2">
      <c r="A163" s="37"/>
      <c r="B163" s="37"/>
      <c r="C163" s="37"/>
      <c r="D163" s="37"/>
      <c r="E163" s="37"/>
      <c r="F163" s="37"/>
      <c r="G163" s="37"/>
      <c r="H163" s="37"/>
      <c r="I163" s="37"/>
      <c r="J163" s="37"/>
      <c r="K163" s="37"/>
      <c r="L163" s="37"/>
    </row>
    <row r="164" spans="1:12" x14ac:dyDescent="0.2">
      <c r="A164" s="37"/>
      <c r="B164" s="37"/>
      <c r="C164" s="37"/>
      <c r="D164" s="37"/>
      <c r="E164" s="37"/>
      <c r="F164" s="37"/>
      <c r="G164" s="37"/>
      <c r="H164" s="37"/>
      <c r="I164" s="37"/>
      <c r="J164" s="37"/>
      <c r="K164" s="37"/>
      <c r="L164" s="37"/>
    </row>
    <row r="165" spans="1:12" x14ac:dyDescent="0.2">
      <c r="A165" s="37"/>
      <c r="B165" s="37"/>
      <c r="C165" s="37"/>
      <c r="D165" s="37"/>
      <c r="E165" s="37"/>
      <c r="F165" s="37"/>
      <c r="G165" s="37"/>
      <c r="H165" s="37"/>
      <c r="I165" s="37"/>
      <c r="J165" s="37"/>
      <c r="K165" s="37"/>
      <c r="L165" s="37"/>
    </row>
    <row r="166" spans="1:12" x14ac:dyDescent="0.2">
      <c r="A166" s="37"/>
      <c r="B166" s="37"/>
      <c r="C166" s="37"/>
      <c r="D166" s="37"/>
      <c r="E166" s="37"/>
      <c r="F166" s="37"/>
      <c r="G166" s="37"/>
      <c r="H166" s="37"/>
      <c r="I166" s="37"/>
      <c r="J166" s="37"/>
      <c r="K166" s="37"/>
      <c r="L166" s="37"/>
    </row>
    <row r="167" spans="1:12" x14ac:dyDescent="0.2">
      <c r="A167" s="37"/>
      <c r="B167" s="37"/>
      <c r="C167" s="37"/>
      <c r="D167" s="37"/>
      <c r="E167" s="37"/>
      <c r="F167" s="37"/>
      <c r="G167" s="37"/>
      <c r="H167" s="37"/>
      <c r="I167" s="37"/>
      <c r="J167" s="37"/>
      <c r="K167" s="37"/>
      <c r="L167" s="37"/>
    </row>
    <row r="168" spans="1:12" x14ac:dyDescent="0.2">
      <c r="A168" s="37"/>
      <c r="B168" s="37"/>
      <c r="C168" s="37"/>
      <c r="D168" s="37"/>
      <c r="E168" s="37"/>
      <c r="F168" s="37"/>
      <c r="G168" s="37"/>
      <c r="H168" s="37"/>
      <c r="I168" s="37"/>
      <c r="J168" s="37"/>
      <c r="K168" s="37"/>
      <c r="L168" s="37"/>
    </row>
    <row r="169" spans="1:12" x14ac:dyDescent="0.2">
      <c r="A169" s="37"/>
      <c r="B169" s="37"/>
      <c r="C169" s="37"/>
      <c r="D169" s="37"/>
      <c r="E169" s="37"/>
      <c r="F169" s="37"/>
      <c r="G169" s="37"/>
      <c r="H169" s="37"/>
      <c r="I169" s="37"/>
      <c r="J169" s="37"/>
      <c r="K169" s="37"/>
      <c r="L169" s="37"/>
    </row>
    <row r="170" spans="1:12" x14ac:dyDescent="0.2">
      <c r="A170" s="37"/>
      <c r="B170" s="37"/>
      <c r="C170" s="37"/>
      <c r="D170" s="37"/>
      <c r="E170" s="37"/>
      <c r="F170" s="37"/>
      <c r="G170" s="37"/>
      <c r="H170" s="37"/>
      <c r="I170" s="37"/>
      <c r="J170" s="37"/>
      <c r="K170" s="37"/>
      <c r="L170" s="37"/>
    </row>
    <row r="171" spans="1:12" x14ac:dyDescent="0.2">
      <c r="A171" s="37"/>
      <c r="B171" s="37"/>
      <c r="C171" s="37"/>
      <c r="D171" s="37"/>
      <c r="E171" s="37"/>
      <c r="F171" s="37"/>
      <c r="G171" s="37"/>
      <c r="H171" s="37"/>
      <c r="I171" s="37"/>
      <c r="J171" s="37"/>
      <c r="K171" s="37"/>
      <c r="L171" s="37"/>
    </row>
    <row r="172" spans="1:12" x14ac:dyDescent="0.2">
      <c r="A172" s="37"/>
      <c r="B172" s="37"/>
      <c r="C172" s="37"/>
      <c r="D172" s="37"/>
      <c r="E172" s="37"/>
      <c r="F172" s="37"/>
      <c r="G172" s="37"/>
      <c r="H172" s="37"/>
      <c r="I172" s="37"/>
      <c r="J172" s="37"/>
      <c r="K172" s="37"/>
      <c r="L172" s="37"/>
    </row>
    <row r="173" spans="1:12" x14ac:dyDescent="0.2">
      <c r="A173" s="37"/>
      <c r="B173" s="37"/>
      <c r="C173" s="37"/>
      <c r="D173" s="37"/>
      <c r="E173" s="37"/>
      <c r="F173" s="37"/>
      <c r="G173" s="37"/>
      <c r="H173" s="37"/>
      <c r="I173" s="37"/>
      <c r="J173" s="37"/>
      <c r="K173" s="37"/>
      <c r="L173" s="37"/>
    </row>
    <row r="174" spans="1:12" x14ac:dyDescent="0.2">
      <c r="A174" s="37"/>
      <c r="B174" s="37"/>
      <c r="C174" s="37"/>
      <c r="D174" s="37"/>
      <c r="E174" s="37"/>
      <c r="F174" s="37"/>
      <c r="G174" s="37"/>
      <c r="H174" s="37"/>
      <c r="I174" s="37"/>
      <c r="J174" s="37"/>
      <c r="K174" s="37"/>
      <c r="L174" s="37"/>
    </row>
    <row r="175" spans="1:12" x14ac:dyDescent="0.2">
      <c r="A175" s="37"/>
      <c r="B175" s="37"/>
      <c r="C175" s="37"/>
      <c r="D175" s="37"/>
      <c r="E175" s="37"/>
      <c r="F175" s="37"/>
      <c r="G175" s="37"/>
      <c r="H175" s="37"/>
      <c r="I175" s="37"/>
      <c r="J175" s="37"/>
      <c r="K175" s="37"/>
      <c r="L175" s="37"/>
    </row>
    <row r="176" spans="1:12" x14ac:dyDescent="0.2">
      <c r="A176" s="37"/>
      <c r="B176" s="37"/>
      <c r="C176" s="37"/>
      <c r="D176" s="37"/>
      <c r="E176" s="37"/>
      <c r="F176" s="37"/>
      <c r="G176" s="37"/>
      <c r="H176" s="37"/>
      <c r="I176" s="37"/>
      <c r="J176" s="37"/>
      <c r="K176" s="37"/>
      <c r="L176" s="37"/>
    </row>
    <row r="177" spans="1:12" x14ac:dyDescent="0.2">
      <c r="A177" s="37"/>
      <c r="B177" s="37"/>
      <c r="C177" s="37"/>
      <c r="D177" s="37"/>
      <c r="E177" s="37"/>
      <c r="F177" s="37"/>
      <c r="G177" s="37"/>
      <c r="H177" s="37"/>
      <c r="I177" s="37"/>
      <c r="J177" s="37"/>
      <c r="K177" s="37"/>
      <c r="L177" s="37"/>
    </row>
    <row r="178" spans="1:12" x14ac:dyDescent="0.2">
      <c r="A178" s="37"/>
      <c r="B178" s="37"/>
      <c r="C178" s="37"/>
      <c r="D178" s="37"/>
      <c r="E178" s="37"/>
      <c r="F178" s="37"/>
      <c r="G178" s="37"/>
      <c r="H178" s="37"/>
      <c r="I178" s="37"/>
      <c r="J178" s="37"/>
      <c r="K178" s="37"/>
      <c r="L178" s="37"/>
    </row>
    <row r="179" spans="1:12" x14ac:dyDescent="0.2">
      <c r="A179" s="37"/>
      <c r="B179" s="37"/>
      <c r="C179" s="37"/>
      <c r="D179" s="37"/>
      <c r="E179" s="37"/>
      <c r="F179" s="37"/>
      <c r="G179" s="37"/>
      <c r="H179" s="37"/>
      <c r="I179" s="37"/>
      <c r="J179" s="37"/>
      <c r="K179" s="37"/>
      <c r="L179" s="37"/>
    </row>
    <row r="180" spans="1:12" x14ac:dyDescent="0.2">
      <c r="A180" s="37"/>
      <c r="B180" s="37"/>
      <c r="C180" s="37"/>
      <c r="D180" s="37"/>
      <c r="E180" s="37"/>
      <c r="F180" s="37"/>
      <c r="G180" s="37"/>
      <c r="H180" s="37"/>
      <c r="I180" s="37"/>
      <c r="J180" s="37"/>
      <c r="K180" s="37"/>
      <c r="L180" s="37"/>
    </row>
    <row r="181" spans="1:12" x14ac:dyDescent="0.2">
      <c r="A181" s="37"/>
      <c r="B181" s="37"/>
      <c r="C181" s="37"/>
      <c r="D181" s="37"/>
      <c r="E181" s="37"/>
      <c r="F181" s="37"/>
      <c r="G181" s="37"/>
      <c r="H181" s="37"/>
      <c r="I181" s="37"/>
      <c r="J181" s="37"/>
      <c r="K181" s="37"/>
      <c r="L181" s="37"/>
    </row>
    <row r="182" spans="1:12" x14ac:dyDescent="0.2">
      <c r="A182" s="37"/>
      <c r="B182" s="37"/>
      <c r="C182" s="37"/>
      <c r="D182" s="37"/>
      <c r="E182" s="37"/>
      <c r="F182" s="37"/>
      <c r="G182" s="37"/>
      <c r="H182" s="37"/>
      <c r="I182" s="37"/>
      <c r="J182" s="37"/>
      <c r="K182" s="37"/>
      <c r="L182" s="37"/>
    </row>
    <row r="183" spans="1:12" x14ac:dyDescent="0.2">
      <c r="A183" s="37"/>
      <c r="B183" s="37"/>
      <c r="C183" s="37"/>
      <c r="D183" s="37"/>
      <c r="E183" s="37"/>
      <c r="F183" s="37"/>
      <c r="G183" s="37"/>
      <c r="H183" s="37"/>
      <c r="I183" s="37"/>
      <c r="J183" s="37"/>
      <c r="K183" s="37"/>
      <c r="L183" s="37"/>
    </row>
    <row r="184" spans="1:12" x14ac:dyDescent="0.2">
      <c r="A184" s="37"/>
      <c r="B184" s="37"/>
      <c r="C184" s="37"/>
      <c r="D184" s="37"/>
      <c r="E184" s="37"/>
      <c r="F184" s="37"/>
      <c r="G184" s="37"/>
      <c r="H184" s="37"/>
      <c r="I184" s="37"/>
      <c r="J184" s="37"/>
      <c r="K184" s="37"/>
      <c r="L184" s="37"/>
    </row>
    <row r="185" spans="1:12" x14ac:dyDescent="0.2">
      <c r="A185" s="37"/>
      <c r="B185" s="37"/>
      <c r="C185" s="37"/>
      <c r="D185" s="37"/>
      <c r="E185" s="37"/>
      <c r="F185" s="37"/>
      <c r="G185" s="37"/>
      <c r="H185" s="37"/>
      <c r="I185" s="37"/>
      <c r="J185" s="37"/>
      <c r="K185" s="37"/>
      <c r="L185" s="37"/>
    </row>
    <row r="186" spans="1:12" x14ac:dyDescent="0.2">
      <c r="A186" s="37"/>
      <c r="B186" s="37"/>
      <c r="C186" s="37"/>
      <c r="D186" s="37"/>
      <c r="E186" s="37"/>
      <c r="F186" s="37"/>
      <c r="G186" s="37"/>
      <c r="H186" s="37"/>
      <c r="I186" s="37"/>
      <c r="J186" s="37"/>
      <c r="K186" s="37"/>
      <c r="L186" s="37"/>
    </row>
    <row r="187" spans="1:12" x14ac:dyDescent="0.2">
      <c r="A187" s="37"/>
      <c r="B187" s="37"/>
      <c r="C187" s="37"/>
      <c r="D187" s="37"/>
      <c r="E187" s="37"/>
      <c r="F187" s="37"/>
      <c r="G187" s="37"/>
      <c r="H187" s="37"/>
      <c r="I187" s="37"/>
      <c r="J187" s="37"/>
      <c r="K187" s="37"/>
      <c r="L187" s="37"/>
    </row>
    <row r="188" spans="1:12" x14ac:dyDescent="0.2">
      <c r="A188" s="37"/>
      <c r="B188" s="37"/>
      <c r="C188" s="37"/>
      <c r="D188" s="37"/>
      <c r="E188" s="37"/>
      <c r="F188" s="37"/>
      <c r="G188" s="37"/>
      <c r="H188" s="37"/>
      <c r="I188" s="37"/>
      <c r="J188" s="37"/>
      <c r="K188" s="37"/>
      <c r="L188" s="37"/>
    </row>
    <row r="189" spans="1:12" x14ac:dyDescent="0.2">
      <c r="A189" s="37"/>
      <c r="B189" s="37"/>
      <c r="C189" s="37"/>
      <c r="D189" s="37"/>
      <c r="E189" s="37"/>
      <c r="F189" s="37"/>
      <c r="G189" s="37"/>
      <c r="H189" s="37"/>
      <c r="I189" s="37"/>
      <c r="J189" s="37"/>
      <c r="K189" s="37"/>
      <c r="L189" s="37"/>
    </row>
    <row r="190" spans="1:12" x14ac:dyDescent="0.2">
      <c r="A190" s="37"/>
      <c r="B190" s="37"/>
      <c r="C190" s="37"/>
      <c r="D190" s="37"/>
      <c r="E190" s="37"/>
      <c r="F190" s="37"/>
      <c r="G190" s="37"/>
      <c r="H190" s="37"/>
      <c r="I190" s="37"/>
      <c r="J190" s="37"/>
      <c r="K190" s="37"/>
      <c r="L190" s="37"/>
    </row>
    <row r="191" spans="1:12" x14ac:dyDescent="0.2">
      <c r="A191" s="37"/>
      <c r="B191" s="37"/>
      <c r="C191" s="37"/>
      <c r="D191" s="37"/>
      <c r="E191" s="37"/>
      <c r="F191" s="37"/>
      <c r="G191" s="37"/>
      <c r="H191" s="37"/>
      <c r="I191" s="37"/>
      <c r="J191" s="37"/>
      <c r="K191" s="37"/>
      <c r="L191" s="37"/>
    </row>
    <row r="192" spans="1:12" x14ac:dyDescent="0.2">
      <c r="A192" s="37"/>
      <c r="B192" s="37"/>
      <c r="C192" s="37"/>
      <c r="D192" s="37"/>
      <c r="E192" s="37"/>
      <c r="F192" s="37"/>
      <c r="G192" s="37"/>
      <c r="H192" s="37"/>
      <c r="I192" s="37"/>
      <c r="J192" s="37"/>
      <c r="K192" s="37"/>
      <c r="L192" s="37"/>
    </row>
    <row r="193" spans="1:12" x14ac:dyDescent="0.2">
      <c r="A193" s="37"/>
      <c r="B193" s="37"/>
      <c r="C193" s="37"/>
      <c r="D193" s="37"/>
      <c r="E193" s="37"/>
      <c r="F193" s="37"/>
      <c r="G193" s="37"/>
      <c r="H193" s="37"/>
      <c r="I193" s="37"/>
      <c r="J193" s="37"/>
      <c r="K193" s="37"/>
      <c r="L193" s="37"/>
    </row>
    <row r="194" spans="1:12" x14ac:dyDescent="0.2">
      <c r="A194" s="37"/>
      <c r="B194" s="37"/>
      <c r="C194" s="37"/>
      <c r="D194" s="37"/>
      <c r="E194" s="37"/>
      <c r="F194" s="37"/>
      <c r="G194" s="37"/>
      <c r="H194" s="37"/>
      <c r="I194" s="37"/>
      <c r="J194" s="37"/>
      <c r="K194" s="37"/>
      <c r="L194" s="37"/>
    </row>
    <row r="195" spans="1:12" x14ac:dyDescent="0.2">
      <c r="A195" s="37"/>
      <c r="B195" s="37"/>
      <c r="C195" s="37"/>
      <c r="D195" s="37"/>
      <c r="E195" s="37"/>
      <c r="F195" s="37"/>
      <c r="G195" s="37"/>
      <c r="H195" s="37"/>
      <c r="I195" s="37"/>
      <c r="J195" s="37"/>
      <c r="K195" s="37"/>
      <c r="L195" s="37"/>
    </row>
    <row r="196" spans="1:12" x14ac:dyDescent="0.2">
      <c r="A196" s="37"/>
      <c r="B196" s="37"/>
      <c r="C196" s="37"/>
      <c r="D196" s="37"/>
      <c r="E196" s="37"/>
      <c r="F196" s="37"/>
      <c r="G196" s="37"/>
      <c r="H196" s="37"/>
      <c r="I196" s="37"/>
      <c r="J196" s="37"/>
      <c r="K196" s="37"/>
      <c r="L196" s="37"/>
    </row>
    <row r="197" spans="1:12" x14ac:dyDescent="0.2">
      <c r="A197" s="37"/>
      <c r="B197" s="37"/>
      <c r="C197" s="37"/>
      <c r="D197" s="37"/>
      <c r="E197" s="37"/>
      <c r="F197" s="37"/>
      <c r="G197" s="37"/>
      <c r="H197" s="37"/>
      <c r="I197" s="37"/>
      <c r="J197" s="37"/>
      <c r="K197" s="37"/>
      <c r="L197" s="37"/>
    </row>
    <row r="198" spans="1:12" x14ac:dyDescent="0.2">
      <c r="A198" s="37"/>
      <c r="B198" s="37"/>
      <c r="C198" s="37"/>
      <c r="D198" s="37"/>
      <c r="E198" s="37"/>
      <c r="F198" s="37"/>
      <c r="G198" s="37"/>
      <c r="H198" s="37"/>
      <c r="I198" s="37"/>
      <c r="J198" s="37"/>
      <c r="K198" s="37"/>
      <c r="L198" s="37"/>
    </row>
    <row r="199" spans="1:12" x14ac:dyDescent="0.2">
      <c r="A199" s="37"/>
      <c r="B199" s="37"/>
      <c r="C199" s="37"/>
      <c r="D199" s="37"/>
      <c r="E199" s="37"/>
      <c r="F199" s="37"/>
      <c r="G199" s="37"/>
      <c r="H199" s="37"/>
      <c r="I199" s="37"/>
      <c r="J199" s="37"/>
      <c r="K199" s="37"/>
      <c r="L199" s="37"/>
    </row>
    <row r="200" spans="1:12" x14ac:dyDescent="0.2">
      <c r="A200" s="37"/>
      <c r="B200" s="37"/>
      <c r="C200" s="37"/>
      <c r="D200" s="37"/>
      <c r="E200" s="37"/>
      <c r="F200" s="37"/>
      <c r="G200" s="37"/>
      <c r="H200" s="37"/>
      <c r="I200" s="37"/>
      <c r="J200" s="37"/>
      <c r="K200" s="37"/>
      <c r="L200" s="37"/>
    </row>
    <row r="201" spans="1:12" x14ac:dyDescent="0.2">
      <c r="A201" s="37"/>
      <c r="B201" s="37"/>
      <c r="C201" s="37"/>
      <c r="D201" s="37"/>
      <c r="E201" s="37"/>
      <c r="F201" s="37"/>
      <c r="G201" s="37"/>
      <c r="H201" s="37"/>
      <c r="I201" s="37"/>
      <c r="J201" s="37"/>
      <c r="K201" s="37"/>
      <c r="L201" s="37"/>
    </row>
    <row r="202" spans="1:12" x14ac:dyDescent="0.2">
      <c r="A202" s="37"/>
      <c r="B202" s="37"/>
      <c r="C202" s="37"/>
      <c r="D202" s="37"/>
      <c r="E202" s="37"/>
      <c r="F202" s="37"/>
      <c r="G202" s="37"/>
      <c r="H202" s="37"/>
      <c r="I202" s="37"/>
      <c r="J202" s="37"/>
      <c r="K202" s="37"/>
      <c r="L202" s="37"/>
    </row>
    <row r="203" spans="1:12" x14ac:dyDescent="0.2">
      <c r="A203" s="37"/>
      <c r="B203" s="37"/>
      <c r="C203" s="37"/>
      <c r="D203" s="37"/>
      <c r="E203" s="37"/>
      <c r="F203" s="37"/>
      <c r="G203" s="37"/>
      <c r="H203" s="37"/>
      <c r="I203" s="37"/>
      <c r="J203" s="37"/>
      <c r="K203" s="37"/>
      <c r="L203" s="37"/>
    </row>
    <row r="204" spans="1:12" x14ac:dyDescent="0.2">
      <c r="A204" s="37"/>
      <c r="B204" s="37"/>
      <c r="C204" s="37"/>
      <c r="D204" s="37"/>
      <c r="E204" s="37"/>
      <c r="F204" s="37"/>
      <c r="G204" s="37"/>
      <c r="H204" s="37"/>
      <c r="I204" s="37"/>
      <c r="J204" s="37"/>
      <c r="K204" s="37"/>
      <c r="L204" s="37"/>
    </row>
    <row r="205" spans="1:12" x14ac:dyDescent="0.2">
      <c r="A205" s="37"/>
      <c r="B205" s="37"/>
      <c r="C205" s="37"/>
      <c r="D205" s="37"/>
      <c r="E205" s="37"/>
      <c r="F205" s="37"/>
      <c r="G205" s="37"/>
      <c r="H205" s="37"/>
      <c r="I205" s="37"/>
      <c r="J205" s="37"/>
      <c r="K205" s="37"/>
      <c r="L205" s="37"/>
    </row>
    <row r="206" spans="1:12" x14ac:dyDescent="0.2">
      <c r="A206" s="37"/>
      <c r="B206" s="37"/>
      <c r="C206" s="37"/>
      <c r="D206" s="37"/>
      <c r="E206" s="37"/>
      <c r="F206" s="37"/>
      <c r="G206" s="37"/>
      <c r="H206" s="37"/>
      <c r="I206" s="37"/>
      <c r="J206" s="37"/>
      <c r="K206" s="37"/>
      <c r="L206" s="37"/>
    </row>
    <row r="207" spans="1:12" x14ac:dyDescent="0.2">
      <c r="A207" s="37"/>
      <c r="B207" s="37"/>
      <c r="C207" s="37"/>
      <c r="D207" s="37"/>
      <c r="E207" s="37"/>
      <c r="F207" s="37"/>
      <c r="G207" s="37"/>
      <c r="H207" s="37"/>
      <c r="I207" s="37"/>
      <c r="J207" s="37"/>
      <c r="K207" s="37"/>
      <c r="L207" s="37"/>
    </row>
    <row r="208" spans="1:12" x14ac:dyDescent="0.2">
      <c r="A208" s="37"/>
      <c r="B208" s="37"/>
      <c r="C208" s="37"/>
      <c r="D208" s="37"/>
      <c r="E208" s="37"/>
      <c r="F208" s="37"/>
      <c r="G208" s="37"/>
      <c r="H208" s="37"/>
      <c r="I208" s="37"/>
      <c r="J208" s="37"/>
      <c r="K208" s="37"/>
      <c r="L208" s="37"/>
    </row>
    <row r="209" spans="1:12" x14ac:dyDescent="0.2">
      <c r="A209" s="37"/>
      <c r="B209" s="37"/>
      <c r="C209" s="37"/>
      <c r="D209" s="37"/>
      <c r="E209" s="37"/>
      <c r="F209" s="37"/>
      <c r="G209" s="37"/>
      <c r="H209" s="37"/>
      <c r="I209" s="37"/>
      <c r="J209" s="37"/>
      <c r="K209" s="37"/>
      <c r="L209" s="37"/>
    </row>
    <row r="210" spans="1:12" x14ac:dyDescent="0.2">
      <c r="A210" s="37"/>
      <c r="B210" s="37"/>
      <c r="C210" s="37"/>
      <c r="D210" s="37"/>
      <c r="E210" s="37"/>
      <c r="F210" s="37"/>
      <c r="G210" s="37"/>
      <c r="H210" s="37"/>
      <c r="I210" s="37"/>
      <c r="J210" s="37"/>
      <c r="K210" s="37"/>
      <c r="L210" s="37"/>
    </row>
    <row r="211" spans="1:12" x14ac:dyDescent="0.2">
      <c r="A211" s="37"/>
      <c r="B211" s="37"/>
      <c r="C211" s="37"/>
      <c r="D211" s="37"/>
      <c r="E211" s="37"/>
      <c r="F211" s="37"/>
      <c r="G211" s="37"/>
      <c r="H211" s="37"/>
      <c r="I211" s="37"/>
      <c r="J211" s="37"/>
      <c r="K211" s="37"/>
      <c r="L211" s="37"/>
    </row>
    <row r="212" spans="1:12" x14ac:dyDescent="0.2">
      <c r="A212" s="37"/>
      <c r="B212" s="37"/>
      <c r="C212" s="37"/>
      <c r="D212" s="37"/>
      <c r="E212" s="37"/>
      <c r="F212" s="37"/>
      <c r="G212" s="37"/>
      <c r="H212" s="37"/>
      <c r="I212" s="37"/>
      <c r="J212" s="37"/>
      <c r="K212" s="37"/>
      <c r="L212" s="37"/>
    </row>
    <row r="213" spans="1:12" x14ac:dyDescent="0.2">
      <c r="A213" s="37"/>
      <c r="B213" s="37"/>
      <c r="C213" s="37"/>
      <c r="D213" s="37"/>
      <c r="E213" s="37"/>
      <c r="F213" s="37"/>
      <c r="G213" s="37"/>
      <c r="H213" s="37"/>
      <c r="I213" s="37"/>
      <c r="J213" s="37"/>
      <c r="K213" s="37"/>
      <c r="L213" s="37"/>
    </row>
    <row r="214" spans="1:12" x14ac:dyDescent="0.2">
      <c r="A214" s="37"/>
      <c r="B214" s="37"/>
      <c r="C214" s="37"/>
      <c r="D214" s="37"/>
      <c r="E214" s="37"/>
      <c r="F214" s="37"/>
      <c r="G214" s="37"/>
      <c r="H214" s="37"/>
      <c r="I214" s="37"/>
      <c r="J214" s="37"/>
      <c r="K214" s="37"/>
      <c r="L214" s="37"/>
    </row>
    <row r="215" spans="1:12" x14ac:dyDescent="0.2">
      <c r="A215" s="37"/>
      <c r="B215" s="37"/>
      <c r="C215" s="37"/>
      <c r="D215" s="37"/>
      <c r="E215" s="37"/>
      <c r="F215" s="37"/>
      <c r="G215" s="37"/>
      <c r="H215" s="37"/>
      <c r="I215" s="37"/>
      <c r="J215" s="37"/>
      <c r="K215" s="37"/>
      <c r="L215" s="37"/>
    </row>
    <row r="216" spans="1:12" x14ac:dyDescent="0.2">
      <c r="A216" s="37"/>
      <c r="B216" s="37"/>
      <c r="C216" s="37"/>
      <c r="D216" s="37"/>
      <c r="E216" s="37"/>
      <c r="F216" s="37"/>
      <c r="G216" s="37"/>
      <c r="H216" s="37"/>
      <c r="I216" s="37"/>
      <c r="J216" s="37"/>
      <c r="K216" s="37"/>
      <c r="L216" s="37"/>
    </row>
    <row r="217" spans="1:12" x14ac:dyDescent="0.2">
      <c r="A217" s="37"/>
      <c r="B217" s="37"/>
      <c r="C217" s="37"/>
      <c r="D217" s="37"/>
      <c r="E217" s="37"/>
      <c r="F217" s="37"/>
      <c r="G217" s="37"/>
      <c r="H217" s="37"/>
      <c r="I217" s="37"/>
      <c r="J217" s="37"/>
      <c r="K217" s="37"/>
      <c r="L217" s="37"/>
    </row>
    <row r="218" spans="1:12" x14ac:dyDescent="0.2">
      <c r="A218" s="37"/>
      <c r="B218" s="37"/>
      <c r="C218" s="37"/>
      <c r="D218" s="37"/>
      <c r="E218" s="37"/>
      <c r="F218" s="37"/>
      <c r="G218" s="37"/>
      <c r="H218" s="37"/>
      <c r="I218" s="37"/>
      <c r="J218" s="37"/>
      <c r="K218" s="37"/>
      <c r="L218" s="37"/>
    </row>
  </sheetData>
  <mergeCells count="41">
    <mergeCell ref="E61:E65"/>
    <mergeCell ref="L27:L31"/>
    <mergeCell ref="E27:E31"/>
    <mergeCell ref="F27:F31"/>
    <mergeCell ref="H27:H31"/>
    <mergeCell ref="I27:I31"/>
    <mergeCell ref="J27:J31"/>
    <mergeCell ref="K27:K31"/>
    <mergeCell ref="A35:F35"/>
    <mergeCell ref="E37:E41"/>
    <mergeCell ref="E43:E47"/>
    <mergeCell ref="E49:E53"/>
    <mergeCell ref="E55:E59"/>
    <mergeCell ref="L15:L19"/>
    <mergeCell ref="E21:E25"/>
    <mergeCell ref="F21:F25"/>
    <mergeCell ref="H21:H25"/>
    <mergeCell ref="I21:I25"/>
    <mergeCell ref="J21:J25"/>
    <mergeCell ref="K21:K25"/>
    <mergeCell ref="L21:L25"/>
    <mergeCell ref="E15:E19"/>
    <mergeCell ref="F15:F19"/>
    <mergeCell ref="H15:H19"/>
    <mergeCell ref="I15:I19"/>
    <mergeCell ref="J15:J19"/>
    <mergeCell ref="K15:K19"/>
    <mergeCell ref="L3:L7"/>
    <mergeCell ref="E9:E13"/>
    <mergeCell ref="F9:F13"/>
    <mergeCell ref="H9:H13"/>
    <mergeCell ref="I9:I13"/>
    <mergeCell ref="J9:J13"/>
    <mergeCell ref="K9:K13"/>
    <mergeCell ref="L9:L13"/>
    <mergeCell ref="E3:E7"/>
    <mergeCell ref="F3:F7"/>
    <mergeCell ref="H3:H7"/>
    <mergeCell ref="I3:I7"/>
    <mergeCell ref="J3:J7"/>
    <mergeCell ref="K3:K7"/>
  </mergeCells>
  <printOptions horizontalCentered="1"/>
  <pageMargins left="0.7" right="0.7" top="1.25" bottom="0.75" header="0.3" footer="0.3"/>
  <pageSetup scale="39" orientation="landscape" r:id="rId1"/>
  <headerFooter>
    <oddHeader xml:space="preserve">&amp;C&amp;20Study B05897
Test #2
</oddHeader>
    <oddFooter>Page &amp;P of &amp;N</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590D19-623F-4A3F-A6CD-95591A53DC81}">
  <dimension ref="A1:P219"/>
  <sheetViews>
    <sheetView zoomScale="60" zoomScaleNormal="60" workbookViewId="0"/>
  </sheetViews>
  <sheetFormatPr defaultColWidth="9.140625" defaultRowHeight="15" x14ac:dyDescent="0.2"/>
  <cols>
    <col min="1" max="1" width="57.42578125" style="33" customWidth="1"/>
    <col min="2" max="2" width="27.28515625" style="33" bestFit="1" customWidth="1"/>
    <col min="3" max="3" width="24.28515625" style="33" bestFit="1" customWidth="1"/>
    <col min="4" max="4" width="27" style="33" customWidth="1"/>
    <col min="5" max="6" width="17" style="33" customWidth="1"/>
    <col min="7" max="7" width="20.5703125" style="34" customWidth="1"/>
    <col min="8" max="8" width="16.42578125" style="35" customWidth="1"/>
    <col min="9" max="9" width="16.28515625" style="36" bestFit="1" customWidth="1"/>
    <col min="10" max="10" width="25.5703125" style="34" customWidth="1"/>
    <col min="11" max="11" width="14.42578125" style="34" customWidth="1"/>
    <col min="12" max="12" width="18.5703125" style="34" customWidth="1"/>
    <col min="13" max="16384" width="9.140625" style="37"/>
  </cols>
  <sheetData>
    <row r="1" spans="1:16" ht="15.75" thickBot="1" x14ac:dyDescent="0.25"/>
    <row r="2" spans="1:16" s="45" customFormat="1" ht="66" customHeight="1" x14ac:dyDescent="0.25">
      <c r="A2" s="38" t="s">
        <v>50</v>
      </c>
      <c r="B2" s="39" t="s">
        <v>51</v>
      </c>
      <c r="C2" s="39" t="s">
        <v>52</v>
      </c>
      <c r="D2" s="39" t="s">
        <v>53</v>
      </c>
      <c r="E2" s="39" t="s">
        <v>54</v>
      </c>
      <c r="F2" s="39" t="s">
        <v>55</v>
      </c>
      <c r="G2" s="40" t="s">
        <v>56</v>
      </c>
      <c r="H2" s="41" t="s">
        <v>57</v>
      </c>
      <c r="I2" s="42" t="s">
        <v>58</v>
      </c>
      <c r="J2" s="43" t="s">
        <v>59</v>
      </c>
      <c r="K2" s="42" t="s">
        <v>21</v>
      </c>
      <c r="L2" s="44" t="s">
        <v>41</v>
      </c>
    </row>
    <row r="3" spans="1:16" ht="19.5" customHeight="1" thickTop="1" x14ac:dyDescent="0.2">
      <c r="A3" s="81" t="s">
        <v>94</v>
      </c>
      <c r="B3" s="103">
        <v>184000</v>
      </c>
      <c r="C3" s="103" t="s">
        <v>69</v>
      </c>
      <c r="D3" s="103">
        <v>20</v>
      </c>
      <c r="E3" s="144">
        <f>AVERAGE(D3:D7)</f>
        <v>20</v>
      </c>
      <c r="F3" s="144">
        <f>STDEV(D3:D7)</f>
        <v>0</v>
      </c>
      <c r="G3" s="105">
        <f t="shared" ref="G3:G32" si="0">LOG(D3)</f>
        <v>1.3010299956639813</v>
      </c>
      <c r="H3" s="146">
        <f>AVERAGE(G3:G7)</f>
        <v>1.3010299956639813</v>
      </c>
      <c r="I3" s="148">
        <f>STDEV(G3:G7)^2</f>
        <v>0</v>
      </c>
      <c r="J3" s="140">
        <f>P4-H3</f>
        <v>3.9637878273455556</v>
      </c>
      <c r="K3" s="142">
        <f>SQRT(I3)/SQRT(5)</f>
        <v>0</v>
      </c>
      <c r="L3" s="134">
        <f>1.96*K3</f>
        <v>0</v>
      </c>
    </row>
    <row r="4" spans="1:16" ht="20.100000000000001" customHeight="1" x14ac:dyDescent="0.2">
      <c r="A4" s="82" t="s">
        <v>95</v>
      </c>
      <c r="B4" s="104">
        <v>184000</v>
      </c>
      <c r="C4" s="104" t="s">
        <v>69</v>
      </c>
      <c r="D4" s="104">
        <v>20</v>
      </c>
      <c r="E4" s="145"/>
      <c r="F4" s="145"/>
      <c r="G4" s="106">
        <f t="shared" si="0"/>
        <v>1.3010299956639813</v>
      </c>
      <c r="H4" s="147"/>
      <c r="I4" s="149"/>
      <c r="J4" s="141"/>
      <c r="K4" s="143"/>
      <c r="L4" s="135"/>
      <c r="O4" s="34" t="s">
        <v>62</v>
      </c>
      <c r="P4" s="34">
        <f>LOG(B3)</f>
        <v>5.2648178230095368</v>
      </c>
    </row>
    <row r="5" spans="1:16" ht="19.5" customHeight="1" x14ac:dyDescent="0.2">
      <c r="A5" s="82" t="s">
        <v>96</v>
      </c>
      <c r="B5" s="104">
        <v>184000</v>
      </c>
      <c r="C5" s="104" t="s">
        <v>69</v>
      </c>
      <c r="D5" s="104">
        <v>20</v>
      </c>
      <c r="E5" s="145"/>
      <c r="F5" s="145"/>
      <c r="G5" s="106">
        <f t="shared" si="0"/>
        <v>1.3010299956639813</v>
      </c>
      <c r="H5" s="147"/>
      <c r="I5" s="149"/>
      <c r="J5" s="141"/>
      <c r="K5" s="143"/>
      <c r="L5" s="135"/>
    </row>
    <row r="6" spans="1:16" ht="19.5" customHeight="1" x14ac:dyDescent="0.2">
      <c r="A6" s="82" t="s">
        <v>97</v>
      </c>
      <c r="B6" s="104">
        <v>184000</v>
      </c>
      <c r="C6" s="104" t="s">
        <v>69</v>
      </c>
      <c r="D6" s="104">
        <v>20</v>
      </c>
      <c r="E6" s="145"/>
      <c r="F6" s="145"/>
      <c r="G6" s="106">
        <f t="shared" si="0"/>
        <v>1.3010299956639813</v>
      </c>
      <c r="H6" s="147"/>
      <c r="I6" s="149"/>
      <c r="J6" s="141"/>
      <c r="K6" s="143"/>
      <c r="L6" s="135"/>
    </row>
    <row r="7" spans="1:16" ht="20.100000000000001" customHeight="1" thickBot="1" x14ac:dyDescent="0.25">
      <c r="A7" s="82" t="s">
        <v>98</v>
      </c>
      <c r="B7" s="104">
        <v>184000</v>
      </c>
      <c r="C7" s="104" t="s">
        <v>69</v>
      </c>
      <c r="D7" s="104">
        <v>20</v>
      </c>
      <c r="E7" s="145"/>
      <c r="F7" s="145"/>
      <c r="G7" s="106">
        <f t="shared" si="0"/>
        <v>1.3010299956639813</v>
      </c>
      <c r="H7" s="147"/>
      <c r="I7" s="149"/>
      <c r="J7" s="141"/>
      <c r="K7" s="143"/>
      <c r="L7" s="135"/>
    </row>
    <row r="8" spans="1:16" ht="20.100000000000001" customHeight="1" thickBot="1" x14ac:dyDescent="0.25">
      <c r="A8" s="85" t="s">
        <v>99</v>
      </c>
      <c r="B8" s="86">
        <v>0</v>
      </c>
      <c r="C8" s="86" t="s">
        <v>67</v>
      </c>
      <c r="D8" s="86">
        <v>0</v>
      </c>
      <c r="E8" s="62"/>
      <c r="F8" s="62"/>
      <c r="G8" s="63" t="e">
        <f t="shared" si="0"/>
        <v>#NUM!</v>
      </c>
      <c r="H8" s="63"/>
      <c r="I8" s="64"/>
      <c r="J8" s="50"/>
      <c r="K8" s="51"/>
      <c r="L8" s="52"/>
    </row>
    <row r="9" spans="1:16" ht="20.100000000000001" customHeight="1" thickTop="1" x14ac:dyDescent="0.2">
      <c r="A9" s="65" t="s">
        <v>100</v>
      </c>
      <c r="B9" s="66">
        <v>184000</v>
      </c>
      <c r="C9" s="67" t="s">
        <v>67</v>
      </c>
      <c r="D9" s="66">
        <v>1</v>
      </c>
      <c r="E9" s="180">
        <f>AVERAGE(D9:D13)</f>
        <v>8.6</v>
      </c>
      <c r="F9" s="180">
        <f>STDEV(D9:D13)</f>
        <v>10.406728592598157</v>
      </c>
      <c r="G9" s="68">
        <f t="shared" si="0"/>
        <v>0</v>
      </c>
      <c r="H9" s="181">
        <f>AVERAGE(G9:G13)</f>
        <v>0.52041199826559248</v>
      </c>
      <c r="I9" s="181">
        <f>STDEV(G9:G13)^2</f>
        <v>0.50780371488522569</v>
      </c>
      <c r="J9" s="172">
        <f>$H$3-H9</f>
        <v>0.78061799739838877</v>
      </c>
      <c r="K9" s="165">
        <f>SQRT(I9)/SQRT(5)</f>
        <v>0.31868596294321644</v>
      </c>
      <c r="L9" s="177">
        <f>1.96*K9</f>
        <v>0.62462448736870424</v>
      </c>
    </row>
    <row r="10" spans="1:16" ht="20.100000000000001" customHeight="1" x14ac:dyDescent="0.2">
      <c r="A10" s="54" t="s">
        <v>101</v>
      </c>
      <c r="B10" s="100">
        <v>184000</v>
      </c>
      <c r="C10" s="100" t="s">
        <v>67</v>
      </c>
      <c r="D10" s="100">
        <v>1</v>
      </c>
      <c r="E10" s="180"/>
      <c r="F10" s="180"/>
      <c r="G10" s="102">
        <f t="shared" si="0"/>
        <v>0</v>
      </c>
      <c r="H10" s="181"/>
      <c r="I10" s="181"/>
      <c r="J10" s="173"/>
      <c r="K10" s="166"/>
      <c r="L10" s="178"/>
    </row>
    <row r="11" spans="1:16" ht="20.100000000000001" customHeight="1" x14ac:dyDescent="0.2">
      <c r="A11" s="54" t="s">
        <v>102</v>
      </c>
      <c r="B11" s="100">
        <v>184000</v>
      </c>
      <c r="C11" s="100" t="s">
        <v>69</v>
      </c>
      <c r="D11" s="100">
        <v>20</v>
      </c>
      <c r="E11" s="180"/>
      <c r="F11" s="180"/>
      <c r="G11" s="102">
        <f t="shared" si="0"/>
        <v>1.3010299956639813</v>
      </c>
      <c r="H11" s="181"/>
      <c r="I11" s="181"/>
      <c r="J11" s="173"/>
      <c r="K11" s="166"/>
      <c r="L11" s="178"/>
    </row>
    <row r="12" spans="1:16" ht="20.100000000000001" customHeight="1" x14ac:dyDescent="0.2">
      <c r="A12" s="54" t="s">
        <v>103</v>
      </c>
      <c r="B12" s="100">
        <v>184000</v>
      </c>
      <c r="C12" s="96" t="s">
        <v>69</v>
      </c>
      <c r="D12" s="100">
        <v>20</v>
      </c>
      <c r="E12" s="180"/>
      <c r="F12" s="180"/>
      <c r="G12" s="102">
        <f t="shared" si="0"/>
        <v>1.3010299956639813</v>
      </c>
      <c r="H12" s="181"/>
      <c r="I12" s="181"/>
      <c r="J12" s="173"/>
      <c r="K12" s="166"/>
      <c r="L12" s="178"/>
    </row>
    <row r="13" spans="1:16" ht="20.100000000000001" customHeight="1" thickBot="1" x14ac:dyDescent="0.25">
      <c r="A13" s="54" t="s">
        <v>104</v>
      </c>
      <c r="B13" s="100">
        <v>184000</v>
      </c>
      <c r="C13" s="100" t="s">
        <v>67</v>
      </c>
      <c r="D13" s="100">
        <v>1</v>
      </c>
      <c r="E13" s="180"/>
      <c r="F13" s="180"/>
      <c r="G13" s="102">
        <f t="shared" si="0"/>
        <v>0</v>
      </c>
      <c r="H13" s="181"/>
      <c r="I13" s="181"/>
      <c r="J13" s="174"/>
      <c r="K13" s="167"/>
      <c r="L13" s="179"/>
    </row>
    <row r="14" spans="1:16" ht="20.100000000000001" customHeight="1" thickBot="1" x14ac:dyDescent="0.25">
      <c r="A14" s="69" t="s">
        <v>105</v>
      </c>
      <c r="B14" s="61">
        <v>0</v>
      </c>
      <c r="C14" s="61" t="s">
        <v>67</v>
      </c>
      <c r="D14" s="61">
        <v>0</v>
      </c>
      <c r="E14" s="46"/>
      <c r="F14" s="46"/>
      <c r="G14" s="47" t="e">
        <f t="shared" si="0"/>
        <v>#NUM!</v>
      </c>
      <c r="H14" s="48"/>
      <c r="I14" s="48"/>
      <c r="J14" s="57"/>
      <c r="K14" s="58"/>
      <c r="L14" s="59"/>
    </row>
    <row r="15" spans="1:16" ht="20.100000000000001" customHeight="1" thickTop="1" x14ac:dyDescent="0.2">
      <c r="A15" s="65" t="s">
        <v>106</v>
      </c>
      <c r="B15" s="66">
        <v>184000</v>
      </c>
      <c r="C15" s="67" t="s">
        <v>67</v>
      </c>
      <c r="D15" s="66">
        <v>1</v>
      </c>
      <c r="E15" s="180">
        <f>AVERAGE(D15:D19)</f>
        <v>1</v>
      </c>
      <c r="F15" s="180">
        <f>STDEV(D15:D19)</f>
        <v>0</v>
      </c>
      <c r="G15" s="68">
        <f t="shared" si="0"/>
        <v>0</v>
      </c>
      <c r="H15" s="181">
        <f>AVERAGE(G15:G19)</f>
        <v>0</v>
      </c>
      <c r="I15" s="181">
        <f>STDEV(G15:G19)^2</f>
        <v>0</v>
      </c>
      <c r="J15" s="172">
        <f>$H$3-H15</f>
        <v>1.3010299956639813</v>
      </c>
      <c r="K15" s="165">
        <f>SQRT(I15)/SQRT(5)</f>
        <v>0</v>
      </c>
      <c r="L15" s="177">
        <f>1.96*K15</f>
        <v>0</v>
      </c>
    </row>
    <row r="16" spans="1:16" ht="20.100000000000001" customHeight="1" x14ac:dyDescent="0.2">
      <c r="A16" s="54" t="s">
        <v>107</v>
      </c>
      <c r="B16" s="100">
        <v>184000</v>
      </c>
      <c r="C16" s="100" t="s">
        <v>67</v>
      </c>
      <c r="D16" s="100">
        <v>1</v>
      </c>
      <c r="E16" s="180"/>
      <c r="F16" s="180"/>
      <c r="G16" s="102">
        <f t="shared" si="0"/>
        <v>0</v>
      </c>
      <c r="H16" s="181"/>
      <c r="I16" s="181"/>
      <c r="J16" s="173"/>
      <c r="K16" s="166"/>
      <c r="L16" s="178"/>
    </row>
    <row r="17" spans="1:12" ht="20.100000000000001" customHeight="1" x14ac:dyDescent="0.2">
      <c r="A17" s="54" t="s">
        <v>108</v>
      </c>
      <c r="B17" s="100">
        <v>184000</v>
      </c>
      <c r="C17" s="100" t="s">
        <v>67</v>
      </c>
      <c r="D17" s="100">
        <v>1</v>
      </c>
      <c r="E17" s="180"/>
      <c r="F17" s="180"/>
      <c r="G17" s="102">
        <f t="shared" si="0"/>
        <v>0</v>
      </c>
      <c r="H17" s="181"/>
      <c r="I17" s="181"/>
      <c r="J17" s="173"/>
      <c r="K17" s="166"/>
      <c r="L17" s="178"/>
    </row>
    <row r="18" spans="1:12" ht="20.100000000000001" customHeight="1" x14ac:dyDescent="0.2">
      <c r="A18" s="54" t="s">
        <v>109</v>
      </c>
      <c r="B18" s="100">
        <v>184000</v>
      </c>
      <c r="C18" s="96" t="s">
        <v>67</v>
      </c>
      <c r="D18" s="100">
        <v>1</v>
      </c>
      <c r="E18" s="180"/>
      <c r="F18" s="180"/>
      <c r="G18" s="102">
        <f t="shared" si="0"/>
        <v>0</v>
      </c>
      <c r="H18" s="181"/>
      <c r="I18" s="181"/>
      <c r="J18" s="173"/>
      <c r="K18" s="166"/>
      <c r="L18" s="178"/>
    </row>
    <row r="19" spans="1:12" ht="20.100000000000001" customHeight="1" thickBot="1" x14ac:dyDescent="0.25">
      <c r="A19" s="54" t="s">
        <v>110</v>
      </c>
      <c r="B19" s="100">
        <v>184000</v>
      </c>
      <c r="C19" s="100" t="s">
        <v>67</v>
      </c>
      <c r="D19" s="100">
        <v>1</v>
      </c>
      <c r="E19" s="180"/>
      <c r="F19" s="180"/>
      <c r="G19" s="102">
        <f t="shared" si="0"/>
        <v>0</v>
      </c>
      <c r="H19" s="181"/>
      <c r="I19" s="181"/>
      <c r="J19" s="174"/>
      <c r="K19" s="167"/>
      <c r="L19" s="179"/>
    </row>
    <row r="20" spans="1:12" ht="20.100000000000001" customHeight="1" thickBot="1" x14ac:dyDescent="0.25">
      <c r="A20" s="69" t="s">
        <v>111</v>
      </c>
      <c r="B20" s="61">
        <v>0</v>
      </c>
      <c r="C20" s="61" t="s">
        <v>67</v>
      </c>
      <c r="D20" s="61">
        <v>0</v>
      </c>
      <c r="E20" s="46"/>
      <c r="F20" s="46"/>
      <c r="G20" s="47" t="e">
        <f t="shared" si="0"/>
        <v>#NUM!</v>
      </c>
      <c r="H20" s="48"/>
      <c r="I20" s="48"/>
      <c r="J20" s="57"/>
      <c r="K20" s="58"/>
      <c r="L20" s="59"/>
    </row>
    <row r="21" spans="1:12" ht="20.100000000000001" customHeight="1" thickTop="1" x14ac:dyDescent="0.2">
      <c r="A21" s="65" t="s">
        <v>112</v>
      </c>
      <c r="B21" s="66">
        <v>184000</v>
      </c>
      <c r="C21" s="67" t="s">
        <v>67</v>
      </c>
      <c r="D21" s="67">
        <v>1</v>
      </c>
      <c r="E21" s="170">
        <f>AVERAGE(D21:D25)</f>
        <v>1</v>
      </c>
      <c r="F21" s="170">
        <f>STDEV(D21:D25)</f>
        <v>0</v>
      </c>
      <c r="G21" s="70">
        <f t="shared" si="0"/>
        <v>0</v>
      </c>
      <c r="H21" s="171">
        <f>AVERAGE(G21:G25)</f>
        <v>0</v>
      </c>
      <c r="I21" s="171">
        <f>STDEV(G21:G25)^2</f>
        <v>0</v>
      </c>
      <c r="J21" s="172">
        <f>$H$3-H21</f>
        <v>1.3010299956639813</v>
      </c>
      <c r="K21" s="175">
        <f>SQRT(I21)/SQRT(5)</f>
        <v>0</v>
      </c>
      <c r="L21" s="168">
        <f>1.96*K21</f>
        <v>0</v>
      </c>
    </row>
    <row r="22" spans="1:12" ht="20.100000000000001" customHeight="1" x14ac:dyDescent="0.2">
      <c r="A22" s="54" t="s">
        <v>113</v>
      </c>
      <c r="B22" s="100">
        <v>184000</v>
      </c>
      <c r="C22" s="96" t="s">
        <v>67</v>
      </c>
      <c r="D22" s="96">
        <v>1</v>
      </c>
      <c r="E22" s="170"/>
      <c r="F22" s="170"/>
      <c r="G22" s="98">
        <f t="shared" si="0"/>
        <v>0</v>
      </c>
      <c r="H22" s="171"/>
      <c r="I22" s="171"/>
      <c r="J22" s="173"/>
      <c r="K22" s="175"/>
      <c r="L22" s="168"/>
    </row>
    <row r="23" spans="1:12" ht="20.100000000000001" customHeight="1" x14ac:dyDescent="0.2">
      <c r="A23" s="54" t="s">
        <v>114</v>
      </c>
      <c r="B23" s="100">
        <v>184000</v>
      </c>
      <c r="C23" s="96" t="s">
        <v>67</v>
      </c>
      <c r="D23" s="96">
        <v>1</v>
      </c>
      <c r="E23" s="170"/>
      <c r="F23" s="170"/>
      <c r="G23" s="98">
        <f t="shared" si="0"/>
        <v>0</v>
      </c>
      <c r="H23" s="171"/>
      <c r="I23" s="171"/>
      <c r="J23" s="173"/>
      <c r="K23" s="175"/>
      <c r="L23" s="168"/>
    </row>
    <row r="24" spans="1:12" ht="20.100000000000001" customHeight="1" x14ac:dyDescent="0.2">
      <c r="A24" s="54" t="s">
        <v>115</v>
      </c>
      <c r="B24" s="100">
        <v>184000</v>
      </c>
      <c r="C24" s="96" t="s">
        <v>67</v>
      </c>
      <c r="D24" s="96">
        <v>1</v>
      </c>
      <c r="E24" s="170"/>
      <c r="F24" s="170"/>
      <c r="G24" s="98">
        <f t="shared" si="0"/>
        <v>0</v>
      </c>
      <c r="H24" s="171"/>
      <c r="I24" s="171"/>
      <c r="J24" s="173"/>
      <c r="K24" s="175"/>
      <c r="L24" s="168"/>
    </row>
    <row r="25" spans="1:12" ht="20.100000000000001" customHeight="1" thickBot="1" x14ac:dyDescent="0.25">
      <c r="A25" s="54" t="s">
        <v>116</v>
      </c>
      <c r="B25" s="100">
        <v>184000</v>
      </c>
      <c r="C25" s="96" t="s">
        <v>67</v>
      </c>
      <c r="D25" s="96">
        <v>1</v>
      </c>
      <c r="E25" s="170"/>
      <c r="F25" s="170"/>
      <c r="G25" s="98">
        <f t="shared" si="0"/>
        <v>0</v>
      </c>
      <c r="H25" s="171"/>
      <c r="I25" s="171"/>
      <c r="J25" s="174"/>
      <c r="K25" s="176"/>
      <c r="L25" s="169"/>
    </row>
    <row r="26" spans="1:12" ht="20.100000000000001" customHeight="1" thickBot="1" x14ac:dyDescent="0.25">
      <c r="A26" s="69" t="s">
        <v>117</v>
      </c>
      <c r="B26" s="61">
        <v>0</v>
      </c>
      <c r="C26" s="61" t="s">
        <v>67</v>
      </c>
      <c r="D26" s="61">
        <v>0</v>
      </c>
      <c r="E26" s="46"/>
      <c r="F26" s="46"/>
      <c r="G26" s="47" t="e">
        <f t="shared" si="0"/>
        <v>#NUM!</v>
      </c>
      <c r="H26" s="48"/>
      <c r="I26" s="48"/>
      <c r="J26" s="57"/>
      <c r="K26" s="58"/>
      <c r="L26" s="59"/>
    </row>
    <row r="27" spans="1:12" ht="19.5" customHeight="1" thickTop="1" x14ac:dyDescent="0.2">
      <c r="A27" s="65" t="s">
        <v>118</v>
      </c>
      <c r="B27" s="66">
        <v>184000</v>
      </c>
      <c r="C27" s="95" t="s">
        <v>67</v>
      </c>
      <c r="D27" s="95">
        <v>1</v>
      </c>
      <c r="E27" s="150">
        <f>AVERAGE(D27:D31)</f>
        <v>1</v>
      </c>
      <c r="F27" s="150">
        <f>STDEV(D27:D31)</f>
        <v>0</v>
      </c>
      <c r="G27" s="97">
        <f t="shared" si="0"/>
        <v>0</v>
      </c>
      <c r="H27" s="152">
        <f>AVERAGE(G27:G31)</f>
        <v>0</v>
      </c>
      <c r="I27" s="152">
        <f>STDEV(G27:G31)^2</f>
        <v>0</v>
      </c>
      <c r="J27" s="140">
        <f>$H$3-H27</f>
        <v>1.3010299956639813</v>
      </c>
      <c r="K27" s="154">
        <f>SQRT(I27)/SQRT(5)</f>
        <v>0</v>
      </c>
      <c r="L27" s="156">
        <f>1.96*K27</f>
        <v>0</v>
      </c>
    </row>
    <row r="28" spans="1:12" ht="20.100000000000001" customHeight="1" x14ac:dyDescent="0.2">
      <c r="A28" s="54" t="s">
        <v>119</v>
      </c>
      <c r="B28" s="100">
        <v>184000</v>
      </c>
      <c r="C28" s="96" t="s">
        <v>67</v>
      </c>
      <c r="D28" s="96">
        <v>1</v>
      </c>
      <c r="E28" s="151"/>
      <c r="F28" s="151"/>
      <c r="G28" s="98">
        <f t="shared" si="0"/>
        <v>0</v>
      </c>
      <c r="H28" s="153"/>
      <c r="I28" s="153"/>
      <c r="J28" s="141"/>
      <c r="K28" s="155"/>
      <c r="L28" s="157"/>
    </row>
    <row r="29" spans="1:12" ht="20.100000000000001" customHeight="1" x14ac:dyDescent="0.2">
      <c r="A29" s="54" t="s">
        <v>120</v>
      </c>
      <c r="B29" s="100">
        <v>184000</v>
      </c>
      <c r="C29" s="96" t="s">
        <v>67</v>
      </c>
      <c r="D29" s="96">
        <v>1</v>
      </c>
      <c r="E29" s="151"/>
      <c r="F29" s="151"/>
      <c r="G29" s="98">
        <f t="shared" si="0"/>
        <v>0</v>
      </c>
      <c r="H29" s="153"/>
      <c r="I29" s="153"/>
      <c r="J29" s="141"/>
      <c r="K29" s="155"/>
      <c r="L29" s="157"/>
    </row>
    <row r="30" spans="1:12" ht="20.100000000000001" customHeight="1" x14ac:dyDescent="0.2">
      <c r="A30" s="54" t="s">
        <v>121</v>
      </c>
      <c r="B30" s="100">
        <v>184000</v>
      </c>
      <c r="C30" s="96" t="s">
        <v>67</v>
      </c>
      <c r="D30" s="96">
        <v>1</v>
      </c>
      <c r="E30" s="151"/>
      <c r="F30" s="151"/>
      <c r="G30" s="98">
        <f t="shared" si="0"/>
        <v>0</v>
      </c>
      <c r="H30" s="153"/>
      <c r="I30" s="153"/>
      <c r="J30" s="141"/>
      <c r="K30" s="155"/>
      <c r="L30" s="157"/>
    </row>
    <row r="31" spans="1:12" ht="20.100000000000001" customHeight="1" thickBot="1" x14ac:dyDescent="0.25">
      <c r="A31" s="54" t="s">
        <v>122</v>
      </c>
      <c r="B31" s="100">
        <v>184000</v>
      </c>
      <c r="C31" s="60" t="s">
        <v>67</v>
      </c>
      <c r="D31" s="96">
        <v>1</v>
      </c>
      <c r="E31" s="151"/>
      <c r="F31" s="151"/>
      <c r="G31" s="98">
        <f t="shared" si="0"/>
        <v>0</v>
      </c>
      <c r="H31" s="153"/>
      <c r="I31" s="153"/>
      <c r="J31" s="141"/>
      <c r="K31" s="155"/>
      <c r="L31" s="157"/>
    </row>
    <row r="32" spans="1:12" ht="20.100000000000001" customHeight="1" thickBot="1" x14ac:dyDescent="0.25">
      <c r="A32" s="71" t="s">
        <v>123</v>
      </c>
      <c r="B32" s="72">
        <v>0</v>
      </c>
      <c r="C32" s="72" t="s">
        <v>67</v>
      </c>
      <c r="D32" s="72">
        <v>0</v>
      </c>
      <c r="E32" s="73"/>
      <c r="F32" s="73"/>
      <c r="G32" s="74" t="e">
        <f t="shared" si="0"/>
        <v>#NUM!</v>
      </c>
      <c r="H32" s="74"/>
      <c r="I32" s="74"/>
      <c r="J32" s="75"/>
      <c r="K32" s="76"/>
      <c r="L32" s="77"/>
    </row>
    <row r="33" spans="1:12" ht="15.75" thickTop="1" x14ac:dyDescent="0.2">
      <c r="A33" s="37"/>
      <c r="B33" s="37"/>
      <c r="C33" s="37"/>
      <c r="D33" s="37"/>
      <c r="E33" s="37"/>
      <c r="F33" s="37"/>
      <c r="G33" s="37"/>
      <c r="H33" s="37"/>
      <c r="I33" s="37"/>
      <c r="J33" s="37"/>
      <c r="K33" s="37"/>
      <c r="L33" s="37"/>
    </row>
    <row r="34" spans="1:12" ht="20.100000000000001" customHeight="1" x14ac:dyDescent="0.2">
      <c r="A34" s="37"/>
      <c r="B34" s="37"/>
      <c r="C34" s="37"/>
      <c r="D34" s="37"/>
      <c r="E34" s="37"/>
      <c r="F34" s="37"/>
      <c r="G34" s="37"/>
      <c r="H34" s="37"/>
      <c r="I34" s="37"/>
      <c r="J34" s="37"/>
      <c r="K34" s="37"/>
      <c r="L34" s="37"/>
    </row>
    <row r="35" spans="1:12" ht="36.75" customHeight="1" x14ac:dyDescent="0.2">
      <c r="A35" s="160" t="s">
        <v>93</v>
      </c>
      <c r="B35" s="160"/>
      <c r="C35" s="160"/>
      <c r="D35" s="160"/>
      <c r="E35" s="160"/>
      <c r="F35" s="160"/>
      <c r="G35" s="37"/>
      <c r="H35" s="37"/>
      <c r="I35" s="37"/>
      <c r="J35" s="37"/>
      <c r="K35" s="37"/>
      <c r="L35" s="37"/>
    </row>
    <row r="36" spans="1:12" ht="47.25" x14ac:dyDescent="0.2">
      <c r="A36" s="38" t="s">
        <v>50</v>
      </c>
      <c r="B36" s="39" t="s">
        <v>51</v>
      </c>
      <c r="C36" s="39" t="s">
        <v>52</v>
      </c>
      <c r="D36" s="39" t="s">
        <v>53</v>
      </c>
      <c r="E36" s="39" t="s">
        <v>54</v>
      </c>
      <c r="F36" s="37"/>
      <c r="G36" s="37"/>
      <c r="H36" s="37"/>
      <c r="I36" s="37"/>
      <c r="J36" s="37"/>
      <c r="K36" s="37"/>
      <c r="L36" s="37"/>
    </row>
    <row r="37" spans="1:12" ht="20.100000000000001" customHeight="1" x14ac:dyDescent="0.2">
      <c r="A37" s="81" t="s">
        <v>94</v>
      </c>
      <c r="B37" s="113">
        <v>184000</v>
      </c>
      <c r="C37" s="113" t="s">
        <v>69</v>
      </c>
      <c r="D37" s="113">
        <v>20</v>
      </c>
      <c r="E37" s="161">
        <f>AVERAGE(D37:D41)</f>
        <v>20</v>
      </c>
      <c r="F37" s="37"/>
      <c r="G37" s="37"/>
      <c r="H37" s="37"/>
      <c r="I37" s="37"/>
      <c r="J37" s="37"/>
      <c r="K37" s="37"/>
      <c r="L37" s="37"/>
    </row>
    <row r="38" spans="1:12" ht="20.100000000000001" customHeight="1" x14ac:dyDescent="0.2">
      <c r="A38" s="82" t="s">
        <v>95</v>
      </c>
      <c r="B38" s="114">
        <v>184000</v>
      </c>
      <c r="C38" s="114" t="s">
        <v>69</v>
      </c>
      <c r="D38" s="114">
        <v>20</v>
      </c>
      <c r="E38" s="162"/>
      <c r="F38" s="37"/>
      <c r="G38" s="37"/>
      <c r="H38" s="37"/>
      <c r="I38" s="37"/>
      <c r="J38" s="37"/>
      <c r="K38" s="37"/>
      <c r="L38" s="37"/>
    </row>
    <row r="39" spans="1:12" ht="20.100000000000001" customHeight="1" x14ac:dyDescent="0.2">
      <c r="A39" s="82" t="s">
        <v>96</v>
      </c>
      <c r="B39" s="114">
        <v>184000</v>
      </c>
      <c r="C39" s="114" t="s">
        <v>69</v>
      </c>
      <c r="D39" s="114">
        <v>20</v>
      </c>
      <c r="E39" s="162"/>
      <c r="F39" s="37"/>
      <c r="G39" s="37"/>
      <c r="H39" s="37"/>
      <c r="I39" s="37"/>
      <c r="J39" s="37"/>
      <c r="K39" s="37"/>
      <c r="L39" s="37"/>
    </row>
    <row r="40" spans="1:12" ht="20.100000000000001" customHeight="1" x14ac:dyDescent="0.2">
      <c r="A40" s="82" t="s">
        <v>97</v>
      </c>
      <c r="B40" s="114">
        <v>184000</v>
      </c>
      <c r="C40" s="114" t="s">
        <v>69</v>
      </c>
      <c r="D40" s="114">
        <v>20</v>
      </c>
      <c r="E40" s="162"/>
      <c r="F40" s="37"/>
      <c r="G40" s="37"/>
      <c r="H40" s="37"/>
      <c r="I40" s="37"/>
      <c r="J40" s="37"/>
      <c r="K40" s="37"/>
      <c r="L40" s="37"/>
    </row>
    <row r="41" spans="1:12" ht="20.100000000000001" customHeight="1" x14ac:dyDescent="0.2">
      <c r="A41" s="82" t="s">
        <v>98</v>
      </c>
      <c r="B41" s="114">
        <v>184000</v>
      </c>
      <c r="C41" s="114" t="s">
        <v>69</v>
      </c>
      <c r="D41" s="114">
        <v>20</v>
      </c>
      <c r="E41" s="162"/>
      <c r="F41" s="37"/>
      <c r="G41" s="37"/>
      <c r="H41" s="37"/>
      <c r="I41" s="37"/>
      <c r="J41" s="37"/>
      <c r="K41" s="37"/>
      <c r="L41" s="37"/>
    </row>
    <row r="42" spans="1:12" ht="20.100000000000001" customHeight="1" x14ac:dyDescent="0.2">
      <c r="A42" s="85" t="s">
        <v>99</v>
      </c>
      <c r="B42" s="120">
        <v>0</v>
      </c>
      <c r="C42" s="120" t="s">
        <v>67</v>
      </c>
      <c r="D42" s="120">
        <v>0</v>
      </c>
      <c r="E42" s="121"/>
      <c r="F42" s="37"/>
      <c r="G42" s="37"/>
      <c r="H42" s="37"/>
      <c r="I42" s="37"/>
      <c r="J42" s="37"/>
      <c r="K42" s="37"/>
      <c r="L42" s="37"/>
    </row>
    <row r="43" spans="1:12" ht="20.100000000000001" customHeight="1" x14ac:dyDescent="0.2">
      <c r="A43" s="65" t="s">
        <v>100</v>
      </c>
      <c r="B43" s="122">
        <v>184000</v>
      </c>
      <c r="C43" s="123" t="s">
        <v>67</v>
      </c>
      <c r="D43" s="122">
        <v>1</v>
      </c>
      <c r="E43" s="182">
        <f>AVERAGE(D43:D47)</f>
        <v>8.6</v>
      </c>
      <c r="F43" s="37"/>
      <c r="G43" s="37"/>
      <c r="H43" s="37"/>
      <c r="I43" s="37"/>
      <c r="J43" s="37"/>
      <c r="K43" s="37"/>
      <c r="L43" s="37"/>
    </row>
    <row r="44" spans="1:12" ht="20.100000000000001" customHeight="1" x14ac:dyDescent="0.2">
      <c r="A44" s="54" t="s">
        <v>101</v>
      </c>
      <c r="B44" s="107">
        <v>184000</v>
      </c>
      <c r="C44" s="107" t="s">
        <v>67</v>
      </c>
      <c r="D44" s="107">
        <v>1</v>
      </c>
      <c r="E44" s="182"/>
      <c r="F44" s="37"/>
      <c r="G44" s="37"/>
      <c r="H44" s="37"/>
      <c r="I44" s="37"/>
      <c r="J44" s="37"/>
      <c r="K44" s="37"/>
      <c r="L44" s="37"/>
    </row>
    <row r="45" spans="1:12" ht="20.100000000000001" customHeight="1" x14ac:dyDescent="0.2">
      <c r="A45" s="54" t="s">
        <v>102</v>
      </c>
      <c r="B45" s="107">
        <v>184000</v>
      </c>
      <c r="C45" s="107" t="s">
        <v>69</v>
      </c>
      <c r="D45" s="107">
        <v>20</v>
      </c>
      <c r="E45" s="182"/>
      <c r="F45" s="37"/>
      <c r="G45" s="37"/>
      <c r="H45" s="37"/>
      <c r="I45" s="37"/>
      <c r="J45" s="37"/>
      <c r="K45" s="37"/>
      <c r="L45" s="37"/>
    </row>
    <row r="46" spans="1:12" ht="20.100000000000001" customHeight="1" x14ac:dyDescent="0.2">
      <c r="A46" s="54" t="s">
        <v>103</v>
      </c>
      <c r="B46" s="107">
        <v>184000</v>
      </c>
      <c r="C46" s="108" t="s">
        <v>69</v>
      </c>
      <c r="D46" s="107">
        <v>20</v>
      </c>
      <c r="E46" s="182"/>
      <c r="F46" s="37"/>
      <c r="G46" s="37"/>
      <c r="H46" s="37"/>
      <c r="I46" s="37"/>
      <c r="J46" s="37"/>
      <c r="K46" s="37"/>
      <c r="L46" s="37"/>
    </row>
    <row r="47" spans="1:12" ht="20.100000000000001" customHeight="1" x14ac:dyDescent="0.2">
      <c r="A47" s="54" t="s">
        <v>104</v>
      </c>
      <c r="B47" s="107">
        <v>184000</v>
      </c>
      <c r="C47" s="107" t="s">
        <v>67</v>
      </c>
      <c r="D47" s="107">
        <v>1</v>
      </c>
      <c r="E47" s="182"/>
      <c r="F47" s="37"/>
      <c r="G47" s="37"/>
      <c r="H47" s="37"/>
      <c r="I47" s="37"/>
      <c r="J47" s="37"/>
      <c r="K47" s="37"/>
      <c r="L47" s="37"/>
    </row>
    <row r="48" spans="1:12" ht="20.100000000000001" customHeight="1" x14ac:dyDescent="0.2">
      <c r="A48" s="69" t="s">
        <v>105</v>
      </c>
      <c r="B48" s="111">
        <v>0</v>
      </c>
      <c r="C48" s="111" t="s">
        <v>67</v>
      </c>
      <c r="D48" s="111">
        <v>0</v>
      </c>
      <c r="E48" s="112"/>
      <c r="F48" s="37"/>
      <c r="G48" s="37"/>
      <c r="H48" s="37"/>
      <c r="I48" s="37"/>
      <c r="J48" s="37"/>
      <c r="K48" s="37"/>
      <c r="L48" s="37"/>
    </row>
    <row r="49" spans="1:5" s="37" customFormat="1" ht="20.100000000000001" customHeight="1" x14ac:dyDescent="0.2">
      <c r="A49" s="65" t="s">
        <v>106</v>
      </c>
      <c r="B49" s="122">
        <v>184000</v>
      </c>
      <c r="C49" s="123" t="s">
        <v>67</v>
      </c>
      <c r="D49" s="122">
        <v>1</v>
      </c>
      <c r="E49" s="182">
        <f>AVERAGE(D49:D53)</f>
        <v>1</v>
      </c>
    </row>
    <row r="50" spans="1:5" s="37" customFormat="1" ht="20.100000000000001" customHeight="1" x14ac:dyDescent="0.2">
      <c r="A50" s="54" t="s">
        <v>107</v>
      </c>
      <c r="B50" s="107">
        <v>184000</v>
      </c>
      <c r="C50" s="107" t="s">
        <v>67</v>
      </c>
      <c r="D50" s="107">
        <v>1</v>
      </c>
      <c r="E50" s="182"/>
    </row>
    <row r="51" spans="1:5" s="37" customFormat="1" ht="20.100000000000001" customHeight="1" x14ac:dyDescent="0.2">
      <c r="A51" s="54" t="s">
        <v>108</v>
      </c>
      <c r="B51" s="107">
        <v>184000</v>
      </c>
      <c r="C51" s="107" t="s">
        <v>67</v>
      </c>
      <c r="D51" s="107">
        <v>1</v>
      </c>
      <c r="E51" s="182"/>
    </row>
    <row r="52" spans="1:5" s="37" customFormat="1" ht="20.100000000000001" customHeight="1" x14ac:dyDescent="0.2">
      <c r="A52" s="54" t="s">
        <v>109</v>
      </c>
      <c r="B52" s="107">
        <v>184000</v>
      </c>
      <c r="C52" s="108" t="s">
        <v>67</v>
      </c>
      <c r="D52" s="107">
        <v>1</v>
      </c>
      <c r="E52" s="182"/>
    </row>
    <row r="53" spans="1:5" s="37" customFormat="1" ht="20.100000000000001" customHeight="1" x14ac:dyDescent="0.2">
      <c r="A53" s="54" t="s">
        <v>110</v>
      </c>
      <c r="B53" s="107">
        <v>184000</v>
      </c>
      <c r="C53" s="107" t="s">
        <v>67</v>
      </c>
      <c r="D53" s="107">
        <v>1</v>
      </c>
      <c r="E53" s="182"/>
    </row>
    <row r="54" spans="1:5" s="37" customFormat="1" ht="20.100000000000001" customHeight="1" x14ac:dyDescent="0.2">
      <c r="A54" s="69" t="s">
        <v>111</v>
      </c>
      <c r="B54" s="111">
        <v>0</v>
      </c>
      <c r="C54" s="111" t="s">
        <v>67</v>
      </c>
      <c r="D54" s="111">
        <v>0</v>
      </c>
      <c r="E54" s="112"/>
    </row>
    <row r="55" spans="1:5" s="37" customFormat="1" ht="20.100000000000001" customHeight="1" x14ac:dyDescent="0.2">
      <c r="A55" s="65" t="s">
        <v>112</v>
      </c>
      <c r="B55" s="122">
        <v>184000</v>
      </c>
      <c r="C55" s="123" t="s">
        <v>67</v>
      </c>
      <c r="D55" s="123">
        <v>1</v>
      </c>
      <c r="E55" s="183">
        <f>AVERAGE(D55:D59)</f>
        <v>1</v>
      </c>
    </row>
    <row r="56" spans="1:5" s="37" customFormat="1" ht="20.100000000000001" customHeight="1" x14ac:dyDescent="0.2">
      <c r="A56" s="54" t="s">
        <v>113</v>
      </c>
      <c r="B56" s="107">
        <v>184000</v>
      </c>
      <c r="C56" s="108" t="s">
        <v>67</v>
      </c>
      <c r="D56" s="108">
        <v>1</v>
      </c>
      <c r="E56" s="183"/>
    </row>
    <row r="57" spans="1:5" s="37" customFormat="1" ht="20.100000000000001" customHeight="1" x14ac:dyDescent="0.2">
      <c r="A57" s="54" t="s">
        <v>114</v>
      </c>
      <c r="B57" s="107">
        <v>184000</v>
      </c>
      <c r="C57" s="108" t="s">
        <v>67</v>
      </c>
      <c r="D57" s="108">
        <v>1</v>
      </c>
      <c r="E57" s="183"/>
    </row>
    <row r="58" spans="1:5" s="37" customFormat="1" ht="20.100000000000001" customHeight="1" x14ac:dyDescent="0.2">
      <c r="A58" s="54" t="s">
        <v>115</v>
      </c>
      <c r="B58" s="107">
        <v>184000</v>
      </c>
      <c r="C58" s="108" t="s">
        <v>67</v>
      </c>
      <c r="D58" s="108">
        <v>1</v>
      </c>
      <c r="E58" s="183"/>
    </row>
    <row r="59" spans="1:5" s="37" customFormat="1" ht="20.100000000000001" customHeight="1" x14ac:dyDescent="0.2">
      <c r="A59" s="54" t="s">
        <v>116</v>
      </c>
      <c r="B59" s="107">
        <v>184000</v>
      </c>
      <c r="C59" s="108" t="s">
        <v>67</v>
      </c>
      <c r="D59" s="108">
        <v>1</v>
      </c>
      <c r="E59" s="183"/>
    </row>
    <row r="60" spans="1:5" s="37" customFormat="1" ht="20.100000000000001" customHeight="1" x14ac:dyDescent="0.2">
      <c r="A60" s="69" t="s">
        <v>117</v>
      </c>
      <c r="B60" s="111">
        <v>0</v>
      </c>
      <c r="C60" s="111" t="s">
        <v>67</v>
      </c>
      <c r="D60" s="111">
        <v>0</v>
      </c>
      <c r="E60" s="112"/>
    </row>
    <row r="61" spans="1:5" s="37" customFormat="1" ht="20.100000000000001" customHeight="1" x14ac:dyDescent="0.2">
      <c r="A61" s="65" t="s">
        <v>118</v>
      </c>
      <c r="B61" s="122">
        <v>184000</v>
      </c>
      <c r="C61" s="117" t="s">
        <v>67</v>
      </c>
      <c r="D61" s="117">
        <v>1</v>
      </c>
      <c r="E61" s="158">
        <f>AVERAGE(D61:D65)</f>
        <v>1</v>
      </c>
    </row>
    <row r="62" spans="1:5" s="37" customFormat="1" ht="20.100000000000001" customHeight="1" x14ac:dyDescent="0.2">
      <c r="A62" s="54" t="s">
        <v>119</v>
      </c>
      <c r="B62" s="107">
        <v>184000</v>
      </c>
      <c r="C62" s="108" t="s">
        <v>67</v>
      </c>
      <c r="D62" s="108">
        <v>1</v>
      </c>
      <c r="E62" s="159"/>
    </row>
    <row r="63" spans="1:5" s="37" customFormat="1" ht="20.100000000000001" customHeight="1" x14ac:dyDescent="0.2">
      <c r="A63" s="54" t="s">
        <v>120</v>
      </c>
      <c r="B63" s="107">
        <v>184000</v>
      </c>
      <c r="C63" s="96" t="s">
        <v>67</v>
      </c>
      <c r="D63" s="108">
        <v>1</v>
      </c>
      <c r="E63" s="159"/>
    </row>
    <row r="64" spans="1:5" s="37" customFormat="1" ht="20.100000000000001" customHeight="1" x14ac:dyDescent="0.2">
      <c r="A64" s="54" t="s">
        <v>121</v>
      </c>
      <c r="B64" s="107">
        <v>184000</v>
      </c>
      <c r="C64" s="108" t="s">
        <v>67</v>
      </c>
      <c r="D64" s="108">
        <v>1</v>
      </c>
      <c r="E64" s="159"/>
    </row>
    <row r="65" spans="1:5" s="37" customFormat="1" ht="20.100000000000001" customHeight="1" x14ac:dyDescent="0.2">
      <c r="A65" s="54" t="s">
        <v>122</v>
      </c>
      <c r="B65" s="107">
        <v>184000</v>
      </c>
      <c r="C65" s="109" t="s">
        <v>67</v>
      </c>
      <c r="D65" s="108">
        <v>1</v>
      </c>
      <c r="E65" s="159"/>
    </row>
    <row r="66" spans="1:5" s="37" customFormat="1" ht="20.100000000000001" customHeight="1" x14ac:dyDescent="0.2">
      <c r="A66" s="71" t="s">
        <v>123</v>
      </c>
      <c r="B66" s="118">
        <v>0</v>
      </c>
      <c r="C66" s="118" t="s">
        <v>67</v>
      </c>
      <c r="D66" s="118">
        <v>0</v>
      </c>
      <c r="E66" s="119"/>
    </row>
    <row r="67" spans="1:5" s="37" customFormat="1" ht="20.100000000000001" customHeight="1" x14ac:dyDescent="0.2"/>
    <row r="68" spans="1:5" s="37" customFormat="1" ht="20.100000000000001" customHeight="1" x14ac:dyDescent="0.2"/>
    <row r="69" spans="1:5" s="37" customFormat="1" ht="20.100000000000001" customHeight="1" x14ac:dyDescent="0.2"/>
    <row r="70" spans="1:5" s="37" customFormat="1" ht="20.100000000000001" customHeight="1" x14ac:dyDescent="0.2"/>
    <row r="71" spans="1:5" s="37" customFormat="1" ht="20.100000000000001" customHeight="1" x14ac:dyDescent="0.2"/>
    <row r="72" spans="1:5" s="37" customFormat="1" ht="20.100000000000001" customHeight="1" x14ac:dyDescent="0.2"/>
    <row r="73" spans="1:5" s="37" customFormat="1" ht="20.100000000000001" customHeight="1" x14ac:dyDescent="0.2"/>
    <row r="74" spans="1:5" s="37" customFormat="1" ht="20.100000000000001" customHeight="1" x14ac:dyDescent="0.2"/>
    <row r="75" spans="1:5" s="37" customFormat="1" ht="20.100000000000001" customHeight="1" x14ac:dyDescent="0.2"/>
    <row r="76" spans="1:5" s="37" customFormat="1" ht="20.100000000000001" customHeight="1" x14ac:dyDescent="0.2"/>
    <row r="77" spans="1:5" s="37" customFormat="1" ht="20.100000000000001" customHeight="1" x14ac:dyDescent="0.2"/>
    <row r="78" spans="1:5" s="37" customFormat="1" ht="20.100000000000001" customHeight="1" x14ac:dyDescent="0.2"/>
    <row r="79" spans="1:5" s="37" customFormat="1" ht="20.100000000000001" customHeight="1" x14ac:dyDescent="0.2"/>
    <row r="80" spans="1:5" s="37" customFormat="1" ht="20.100000000000001" customHeight="1" x14ac:dyDescent="0.2"/>
    <row r="81" s="37" customFormat="1" ht="20.100000000000001" customHeight="1" x14ac:dyDescent="0.2"/>
    <row r="82" s="37" customFormat="1" ht="20.100000000000001" customHeight="1" x14ac:dyDescent="0.2"/>
    <row r="83" s="37" customFormat="1" ht="20.100000000000001" customHeight="1" x14ac:dyDescent="0.2"/>
    <row r="84" s="37" customFormat="1" ht="20.100000000000001" customHeight="1" x14ac:dyDescent="0.2"/>
    <row r="85" s="37" customFormat="1" ht="20.100000000000001" customHeight="1" x14ac:dyDescent="0.2"/>
    <row r="86" s="37" customFormat="1" ht="20.100000000000001" customHeight="1" x14ac:dyDescent="0.2"/>
    <row r="87" s="37" customFormat="1" ht="20.100000000000001" customHeight="1" x14ac:dyDescent="0.2"/>
    <row r="88" s="37" customFormat="1" ht="20.100000000000001" customHeight="1" x14ac:dyDescent="0.2"/>
    <row r="89" s="37" customFormat="1" ht="20.100000000000001" customHeight="1" x14ac:dyDescent="0.2"/>
    <row r="90" s="37" customFormat="1" ht="20.100000000000001" customHeight="1" x14ac:dyDescent="0.2"/>
    <row r="91" s="37" customFormat="1" ht="20.100000000000001" customHeight="1" x14ac:dyDescent="0.2"/>
    <row r="92" s="37" customFormat="1" ht="20.100000000000001" customHeight="1" x14ac:dyDescent="0.2"/>
    <row r="93" s="37" customFormat="1" ht="20.100000000000001" customHeight="1" x14ac:dyDescent="0.2"/>
    <row r="94" s="37" customFormat="1" ht="20.100000000000001" customHeight="1" x14ac:dyDescent="0.2"/>
    <row r="95" s="37" customFormat="1" ht="20.100000000000001" customHeight="1" x14ac:dyDescent="0.2"/>
    <row r="96" s="37" customFormat="1" ht="20.100000000000001" customHeight="1" x14ac:dyDescent="0.2"/>
    <row r="97" s="37" customFormat="1" ht="20.100000000000001" customHeight="1" x14ac:dyDescent="0.2"/>
    <row r="98" s="37" customFormat="1" ht="20.100000000000001" customHeight="1" x14ac:dyDescent="0.2"/>
    <row r="99" s="37" customFormat="1" ht="20.100000000000001" customHeight="1" x14ac:dyDescent="0.2"/>
    <row r="100" s="37" customFormat="1" ht="20.100000000000001" customHeight="1" x14ac:dyDescent="0.2"/>
    <row r="101" s="37" customFormat="1" ht="20.100000000000001" customHeight="1" x14ac:dyDescent="0.2"/>
    <row r="102" s="37" customFormat="1" ht="20.100000000000001" customHeight="1" x14ac:dyDescent="0.2"/>
    <row r="103" s="37" customFormat="1" ht="20.100000000000001" customHeight="1" x14ac:dyDescent="0.2"/>
    <row r="104" s="37" customFormat="1" ht="20.100000000000001" customHeight="1" x14ac:dyDescent="0.2"/>
    <row r="105" s="37" customFormat="1" ht="20.100000000000001" customHeight="1" x14ac:dyDescent="0.2"/>
    <row r="106" s="37" customFormat="1" ht="20.100000000000001" customHeight="1" x14ac:dyDescent="0.2"/>
    <row r="107" s="37" customFormat="1" ht="20.100000000000001" customHeight="1" x14ac:dyDescent="0.2"/>
    <row r="108" s="37" customFormat="1" ht="20.100000000000001" customHeight="1" x14ac:dyDescent="0.2"/>
    <row r="109" s="37" customFormat="1" ht="20.100000000000001" customHeight="1" x14ac:dyDescent="0.2"/>
    <row r="110" s="37" customFormat="1" ht="20.100000000000001" customHeight="1" x14ac:dyDescent="0.2"/>
    <row r="111" s="37" customFormat="1" ht="20.100000000000001" customHeight="1" x14ac:dyDescent="0.2"/>
    <row r="112" s="37" customFormat="1" ht="20.100000000000001" customHeight="1" x14ac:dyDescent="0.2"/>
    <row r="113" s="37" customFormat="1" ht="20.100000000000001" customHeight="1" x14ac:dyDescent="0.2"/>
    <row r="114" s="37" customFormat="1" ht="20.100000000000001" customHeight="1" x14ac:dyDescent="0.2"/>
    <row r="115" s="37" customFormat="1" ht="20.100000000000001" customHeight="1" x14ac:dyDescent="0.2"/>
    <row r="116" s="37" customFormat="1" ht="20.100000000000001" customHeight="1" x14ac:dyDescent="0.2"/>
    <row r="117" s="37" customFormat="1" ht="20.100000000000001" customHeight="1" x14ac:dyDescent="0.2"/>
    <row r="118" s="37" customFormat="1" ht="20.100000000000001" customHeight="1" x14ac:dyDescent="0.2"/>
    <row r="119" s="37" customFormat="1" ht="20.100000000000001" customHeight="1" x14ac:dyDescent="0.2"/>
    <row r="120" s="37" customFormat="1" ht="20.100000000000001" customHeight="1" x14ac:dyDescent="0.2"/>
    <row r="121" s="37" customFormat="1" ht="20.100000000000001" customHeight="1" x14ac:dyDescent="0.2"/>
    <row r="122" s="37" customFormat="1" ht="20.100000000000001" customHeight="1" x14ac:dyDescent="0.2"/>
    <row r="123" s="37" customFormat="1" ht="20.100000000000001" customHeight="1" x14ac:dyDescent="0.2"/>
    <row r="124" s="37" customFormat="1" ht="20.100000000000001" customHeight="1" x14ac:dyDescent="0.2"/>
    <row r="125" s="37" customFormat="1" x14ac:dyDescent="0.2"/>
    <row r="126" s="37" customFormat="1" x14ac:dyDescent="0.2"/>
    <row r="127" s="37" customFormat="1" x14ac:dyDescent="0.2"/>
    <row r="128" s="37" customFormat="1" x14ac:dyDescent="0.2"/>
    <row r="129" s="37" customFormat="1" x14ac:dyDescent="0.2"/>
    <row r="130" s="37" customFormat="1" x14ac:dyDescent="0.2"/>
    <row r="131" s="37" customFormat="1" x14ac:dyDescent="0.2"/>
    <row r="132" s="37" customFormat="1" x14ac:dyDescent="0.2"/>
    <row r="133" s="37" customFormat="1" x14ac:dyDescent="0.2"/>
    <row r="134" s="37" customFormat="1" x14ac:dyDescent="0.2"/>
    <row r="135" s="37" customFormat="1" x14ac:dyDescent="0.2"/>
    <row r="136" s="37" customFormat="1" x14ac:dyDescent="0.2"/>
    <row r="137" s="37" customFormat="1" x14ac:dyDescent="0.2"/>
    <row r="138" s="37" customFormat="1" x14ac:dyDescent="0.2"/>
    <row r="139" s="37" customFormat="1" x14ac:dyDescent="0.2"/>
    <row r="140" s="37" customFormat="1" x14ac:dyDescent="0.2"/>
    <row r="141" s="37" customFormat="1" x14ac:dyDescent="0.2"/>
    <row r="142" s="37" customFormat="1" x14ac:dyDescent="0.2"/>
    <row r="143" s="37" customFormat="1" x14ac:dyDescent="0.2"/>
    <row r="144" s="37" customFormat="1" x14ac:dyDescent="0.2"/>
    <row r="145" s="37" customFormat="1" x14ac:dyDescent="0.2"/>
    <row r="146" s="37" customFormat="1" x14ac:dyDescent="0.2"/>
    <row r="147" s="37" customFormat="1" x14ac:dyDescent="0.2"/>
    <row r="148" s="37" customFormat="1" x14ac:dyDescent="0.2"/>
    <row r="149" s="37" customFormat="1" x14ac:dyDescent="0.2"/>
    <row r="150" s="37" customFormat="1" x14ac:dyDescent="0.2"/>
    <row r="151" s="37" customFormat="1" x14ac:dyDescent="0.2"/>
    <row r="152" s="37" customFormat="1" x14ac:dyDescent="0.2"/>
    <row r="153" s="37" customFormat="1" x14ac:dyDescent="0.2"/>
    <row r="154" s="37" customFormat="1" x14ac:dyDescent="0.2"/>
    <row r="155" s="37" customFormat="1" x14ac:dyDescent="0.2"/>
    <row r="156" s="37" customFormat="1" x14ac:dyDescent="0.2"/>
    <row r="157" s="37" customFormat="1" x14ac:dyDescent="0.2"/>
    <row r="158" s="37" customFormat="1" x14ac:dyDescent="0.2"/>
    <row r="159" s="37" customFormat="1" x14ac:dyDescent="0.2"/>
    <row r="160" s="37" customFormat="1" x14ac:dyDescent="0.2"/>
    <row r="161" s="37" customFormat="1" x14ac:dyDescent="0.2"/>
    <row r="162" s="37" customFormat="1" x14ac:dyDescent="0.2"/>
    <row r="163" s="37" customFormat="1" x14ac:dyDescent="0.2"/>
    <row r="164" s="37" customFormat="1" x14ac:dyDescent="0.2"/>
    <row r="165" s="37" customFormat="1" x14ac:dyDescent="0.2"/>
    <row r="166" s="37" customFormat="1" x14ac:dyDescent="0.2"/>
    <row r="167" s="37" customFormat="1" x14ac:dyDescent="0.2"/>
    <row r="168" s="37" customFormat="1" x14ac:dyDescent="0.2"/>
    <row r="169" s="37" customFormat="1" x14ac:dyDescent="0.2"/>
    <row r="170" s="37" customFormat="1" x14ac:dyDescent="0.2"/>
    <row r="171" s="37" customFormat="1" x14ac:dyDescent="0.2"/>
    <row r="172" s="37" customFormat="1" x14ac:dyDescent="0.2"/>
    <row r="173" s="37" customFormat="1" x14ac:dyDescent="0.2"/>
    <row r="174" s="37" customFormat="1" x14ac:dyDescent="0.2"/>
    <row r="175" s="37" customFormat="1" x14ac:dyDescent="0.2"/>
    <row r="176" s="37" customFormat="1" x14ac:dyDescent="0.2"/>
    <row r="177" s="37" customFormat="1" x14ac:dyDescent="0.2"/>
    <row r="178" s="37" customFormat="1" x14ac:dyDescent="0.2"/>
    <row r="179" s="37" customFormat="1" x14ac:dyDescent="0.2"/>
    <row r="180" s="37" customFormat="1" x14ac:dyDescent="0.2"/>
    <row r="181" s="37" customFormat="1" x14ac:dyDescent="0.2"/>
    <row r="182" s="37" customFormat="1" x14ac:dyDescent="0.2"/>
    <row r="183" s="37" customFormat="1" x14ac:dyDescent="0.2"/>
    <row r="184" s="37" customFormat="1" x14ac:dyDescent="0.2"/>
    <row r="185" s="37" customFormat="1" x14ac:dyDescent="0.2"/>
    <row r="186" s="37" customFormat="1" x14ac:dyDescent="0.2"/>
    <row r="187" s="37" customFormat="1" x14ac:dyDescent="0.2"/>
    <row r="188" s="37" customFormat="1" x14ac:dyDescent="0.2"/>
    <row r="189" s="37" customFormat="1" x14ac:dyDescent="0.2"/>
    <row r="190" s="37" customFormat="1" x14ac:dyDescent="0.2"/>
    <row r="191" s="37" customFormat="1" x14ac:dyDescent="0.2"/>
    <row r="192" s="37" customFormat="1" x14ac:dyDescent="0.2"/>
    <row r="193" s="37" customFormat="1" x14ac:dyDescent="0.2"/>
    <row r="194" s="37" customFormat="1" x14ac:dyDescent="0.2"/>
    <row r="195" s="37" customFormat="1" x14ac:dyDescent="0.2"/>
    <row r="196" s="37" customFormat="1" x14ac:dyDescent="0.2"/>
    <row r="197" s="37" customFormat="1" x14ac:dyDescent="0.2"/>
    <row r="198" s="37" customFormat="1" x14ac:dyDescent="0.2"/>
    <row r="199" s="37" customFormat="1" x14ac:dyDescent="0.2"/>
    <row r="200" s="37" customFormat="1" x14ac:dyDescent="0.2"/>
    <row r="201" s="37" customFormat="1" x14ac:dyDescent="0.2"/>
    <row r="202" s="37" customFormat="1" x14ac:dyDescent="0.2"/>
    <row r="203" s="37" customFormat="1" x14ac:dyDescent="0.2"/>
    <row r="204" s="37" customFormat="1" x14ac:dyDescent="0.2"/>
    <row r="205" s="37" customFormat="1" x14ac:dyDescent="0.2"/>
    <row r="206" s="37" customFormat="1" x14ac:dyDescent="0.2"/>
    <row r="207" s="37" customFormat="1" x14ac:dyDescent="0.2"/>
    <row r="208" s="37" customFormat="1" x14ac:dyDescent="0.2"/>
    <row r="209" s="37" customFormat="1" x14ac:dyDescent="0.2"/>
    <row r="210" s="37" customFormat="1" x14ac:dyDescent="0.2"/>
    <row r="211" s="37" customFormat="1" x14ac:dyDescent="0.2"/>
    <row r="212" s="37" customFormat="1" x14ac:dyDescent="0.2"/>
    <row r="213" s="37" customFormat="1" x14ac:dyDescent="0.2"/>
    <row r="214" s="37" customFormat="1" x14ac:dyDescent="0.2"/>
    <row r="215" s="37" customFormat="1" x14ac:dyDescent="0.2"/>
    <row r="216" s="37" customFormat="1" x14ac:dyDescent="0.2"/>
    <row r="217" s="37" customFormat="1" x14ac:dyDescent="0.2"/>
    <row r="218" s="37" customFormat="1" x14ac:dyDescent="0.2"/>
    <row r="219" s="37" customFormat="1" x14ac:dyDescent="0.2"/>
  </sheetData>
  <mergeCells count="41">
    <mergeCell ref="E61:E65"/>
    <mergeCell ref="E3:E7"/>
    <mergeCell ref="F3:F7"/>
    <mergeCell ref="H3:H7"/>
    <mergeCell ref="I3:I7"/>
    <mergeCell ref="A35:F35"/>
    <mergeCell ref="E37:E41"/>
    <mergeCell ref="E43:E47"/>
    <mergeCell ref="E49:E53"/>
    <mergeCell ref="E55:E59"/>
    <mergeCell ref="J3:J7"/>
    <mergeCell ref="K3:K7"/>
    <mergeCell ref="L3:L7"/>
    <mergeCell ref="L9:L13"/>
    <mergeCell ref="E15:E19"/>
    <mergeCell ref="F15:F19"/>
    <mergeCell ref="H15:H19"/>
    <mergeCell ref="I15:I19"/>
    <mergeCell ref="J15:J19"/>
    <mergeCell ref="K15:K19"/>
    <mergeCell ref="L15:L19"/>
    <mergeCell ref="E9:E13"/>
    <mergeCell ref="F9:F13"/>
    <mergeCell ref="H9:H13"/>
    <mergeCell ref="I9:I13"/>
    <mergeCell ref="J9:J13"/>
    <mergeCell ref="K9:K13"/>
    <mergeCell ref="L21:L25"/>
    <mergeCell ref="E27:E31"/>
    <mergeCell ref="F27:F31"/>
    <mergeCell ref="H27:H31"/>
    <mergeCell ref="I27:I31"/>
    <mergeCell ref="J27:J31"/>
    <mergeCell ref="K27:K31"/>
    <mergeCell ref="L27:L31"/>
    <mergeCell ref="E21:E25"/>
    <mergeCell ref="F21:F25"/>
    <mergeCell ref="H21:H25"/>
    <mergeCell ref="I21:I25"/>
    <mergeCell ref="J21:J25"/>
    <mergeCell ref="K21:K25"/>
  </mergeCells>
  <printOptions horizontalCentered="1"/>
  <pageMargins left="0.7" right="0.7" top="1.25" bottom="0.75" header="0.3" footer="0.3"/>
  <pageSetup scale="39" orientation="landscape" r:id="rId1"/>
  <headerFooter>
    <oddHeader xml:space="preserve">&amp;C&amp;20Study B05897
Test #2
</oddHeader>
    <oddFooter>Page &amp;P of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3286B7-D25B-4683-AEBF-9FAD85B12D39}">
  <dimension ref="A2:P218"/>
  <sheetViews>
    <sheetView zoomScale="60" zoomScaleNormal="60" zoomScaleSheetLayoutView="70" workbookViewId="0"/>
  </sheetViews>
  <sheetFormatPr defaultColWidth="9.140625" defaultRowHeight="15" x14ac:dyDescent="0.2"/>
  <cols>
    <col min="1" max="1" width="57.42578125" style="33" customWidth="1"/>
    <col min="2" max="2" width="27.28515625" style="33" bestFit="1" customWidth="1"/>
    <col min="3" max="3" width="24.28515625" style="33" bestFit="1" customWidth="1"/>
    <col min="4" max="4" width="27" style="33" customWidth="1"/>
    <col min="5" max="6" width="17" style="33" customWidth="1"/>
    <col min="7" max="7" width="20.5703125" style="34" customWidth="1"/>
    <col min="8" max="8" width="16.42578125" style="35" customWidth="1"/>
    <col min="9" max="9" width="16.28515625" style="36" bestFit="1" customWidth="1"/>
    <col min="10" max="10" width="25.5703125" style="34" customWidth="1"/>
    <col min="11" max="11" width="14.42578125" style="34" customWidth="1"/>
    <col min="12" max="12" width="18.5703125" style="34" customWidth="1"/>
    <col min="13" max="16384" width="9.140625" style="37"/>
  </cols>
  <sheetData>
    <row r="2" spans="1:16" s="45" customFormat="1" ht="66" customHeight="1" x14ac:dyDescent="0.25">
      <c r="A2" s="38" t="s">
        <v>50</v>
      </c>
      <c r="B2" s="39" t="s">
        <v>51</v>
      </c>
      <c r="C2" s="39" t="s">
        <v>52</v>
      </c>
      <c r="D2" s="39" t="s">
        <v>53</v>
      </c>
      <c r="E2" s="39" t="s">
        <v>54</v>
      </c>
      <c r="F2" s="39" t="s">
        <v>55</v>
      </c>
      <c r="G2" s="40" t="s">
        <v>56</v>
      </c>
      <c r="H2" s="41" t="s">
        <v>57</v>
      </c>
      <c r="I2" s="42" t="s">
        <v>58</v>
      </c>
      <c r="J2" s="43" t="s">
        <v>59</v>
      </c>
      <c r="K2" s="42" t="s">
        <v>21</v>
      </c>
      <c r="L2" s="44" t="s">
        <v>41</v>
      </c>
    </row>
    <row r="3" spans="1:16" s="34" customFormat="1" ht="20.100000000000001" customHeight="1" x14ac:dyDescent="0.2">
      <c r="A3" s="81" t="s">
        <v>124</v>
      </c>
      <c r="B3" s="103">
        <v>184000</v>
      </c>
      <c r="C3" s="103">
        <v>112</v>
      </c>
      <c r="D3" s="103">
        <f>C3*2</f>
        <v>224</v>
      </c>
      <c r="E3" s="144">
        <f>AVERAGE(D3:D7)</f>
        <v>122.38</v>
      </c>
      <c r="F3" s="144">
        <f>STDEV(D3:D7)</f>
        <v>134.48948657794782</v>
      </c>
      <c r="G3" s="105">
        <f t="shared" ref="G3:G32" si="0">LOG(D3)</f>
        <v>2.3502480183341627</v>
      </c>
      <c r="H3" s="146">
        <f>AVERAGE(G3:G7)</f>
        <v>1.818524234708536</v>
      </c>
      <c r="I3" s="148">
        <f>STDEV(G3:G7)^2</f>
        <v>0.30839254049501097</v>
      </c>
      <c r="J3" s="140">
        <f>P4-H3</f>
        <v>3.4462935883010006</v>
      </c>
      <c r="K3" s="142">
        <f>SQRT(I3)/SQRT(5)</f>
        <v>0.24835158163177093</v>
      </c>
      <c r="L3" s="134">
        <f>1.96*K3</f>
        <v>0.486769099998271</v>
      </c>
    </row>
    <row r="4" spans="1:16" s="34" customFormat="1" ht="20.100000000000001" customHeight="1" x14ac:dyDescent="0.2">
      <c r="A4" s="82" t="s">
        <v>125</v>
      </c>
      <c r="B4" s="104">
        <v>184000</v>
      </c>
      <c r="C4" s="104">
        <v>14.95</v>
      </c>
      <c r="D4" s="104">
        <f t="shared" ref="D4:D6" si="1">C4*2</f>
        <v>29.9</v>
      </c>
      <c r="E4" s="145"/>
      <c r="F4" s="145"/>
      <c r="G4" s="106">
        <f t="shared" si="0"/>
        <v>1.4756711883244296</v>
      </c>
      <c r="H4" s="147"/>
      <c r="I4" s="149"/>
      <c r="J4" s="141"/>
      <c r="K4" s="143"/>
      <c r="L4" s="135"/>
      <c r="O4" s="34" t="s">
        <v>62</v>
      </c>
      <c r="P4" s="34">
        <f>LOG(B3)</f>
        <v>5.2648178230095368</v>
      </c>
    </row>
    <row r="5" spans="1:16" s="34" customFormat="1" ht="20.100000000000001" customHeight="1" x14ac:dyDescent="0.2">
      <c r="A5" s="82" t="s">
        <v>126</v>
      </c>
      <c r="B5" s="104">
        <v>184000</v>
      </c>
      <c r="C5" s="104">
        <v>154</v>
      </c>
      <c r="D5" s="104">
        <f t="shared" si="1"/>
        <v>308</v>
      </c>
      <c r="E5" s="145"/>
      <c r="F5" s="145"/>
      <c r="G5" s="106">
        <f t="shared" si="0"/>
        <v>2.4885507165004443</v>
      </c>
      <c r="H5" s="147"/>
      <c r="I5" s="149"/>
      <c r="J5" s="141"/>
      <c r="K5" s="143"/>
      <c r="L5" s="135"/>
    </row>
    <row r="6" spans="1:16" s="34" customFormat="1" ht="20.100000000000001" customHeight="1" x14ac:dyDescent="0.2">
      <c r="A6" s="82" t="s">
        <v>127</v>
      </c>
      <c r="B6" s="104">
        <v>184000</v>
      </c>
      <c r="C6" s="104">
        <v>15</v>
      </c>
      <c r="D6" s="104">
        <f t="shared" si="1"/>
        <v>30</v>
      </c>
      <c r="E6" s="145"/>
      <c r="F6" s="145"/>
      <c r="G6" s="106">
        <f t="shared" si="0"/>
        <v>1.4771212547196624</v>
      </c>
      <c r="H6" s="147"/>
      <c r="I6" s="149"/>
      <c r="J6" s="141"/>
      <c r="K6" s="143"/>
      <c r="L6" s="135"/>
    </row>
    <row r="7" spans="1:16" s="34" customFormat="1" ht="19.5" customHeight="1" x14ac:dyDescent="0.2">
      <c r="A7" s="82" t="s">
        <v>128</v>
      </c>
      <c r="B7" s="104">
        <v>184000</v>
      </c>
      <c r="C7" s="104" t="s">
        <v>69</v>
      </c>
      <c r="D7" s="104">
        <v>20</v>
      </c>
      <c r="E7" s="145"/>
      <c r="F7" s="145"/>
      <c r="G7" s="106">
        <f t="shared" si="0"/>
        <v>1.3010299956639813</v>
      </c>
      <c r="H7" s="147"/>
      <c r="I7" s="149"/>
      <c r="J7" s="141"/>
      <c r="K7" s="143"/>
      <c r="L7" s="135"/>
    </row>
    <row r="8" spans="1:16" s="34" customFormat="1" ht="19.5" customHeight="1" x14ac:dyDescent="0.2">
      <c r="A8" s="83" t="s">
        <v>129</v>
      </c>
      <c r="B8" s="84">
        <v>0</v>
      </c>
      <c r="C8" s="84" t="s">
        <v>67</v>
      </c>
      <c r="D8" s="84">
        <v>0</v>
      </c>
      <c r="E8" s="46"/>
      <c r="F8" s="46"/>
      <c r="G8" s="47" t="e">
        <f t="shared" si="0"/>
        <v>#NUM!</v>
      </c>
      <c r="H8" s="48"/>
      <c r="I8" s="49"/>
      <c r="J8" s="50"/>
      <c r="K8" s="51"/>
      <c r="L8" s="52"/>
    </row>
    <row r="9" spans="1:16" s="34" customFormat="1" ht="20.100000000000001" customHeight="1" x14ac:dyDescent="0.2">
      <c r="A9" s="53" t="s">
        <v>130</v>
      </c>
      <c r="B9" s="99">
        <v>184000</v>
      </c>
      <c r="C9" s="99" t="s">
        <v>67</v>
      </c>
      <c r="D9" s="99">
        <v>1</v>
      </c>
      <c r="E9" s="136">
        <f>AVERAGE(D9:D13)</f>
        <v>14.38</v>
      </c>
      <c r="F9" s="136">
        <f>STDEV(D9:D13)</f>
        <v>12.865535356136562</v>
      </c>
      <c r="G9" s="101">
        <f t="shared" si="0"/>
        <v>0</v>
      </c>
      <c r="H9" s="138">
        <f>AVERAGE(G9:G13)</f>
        <v>0.81554623593047848</v>
      </c>
      <c r="I9" s="138">
        <f>STDEV(G9:G13)^2</f>
        <v>0.55934631014595337</v>
      </c>
      <c r="J9" s="140">
        <f>$H$3-H9</f>
        <v>1.0029779987780576</v>
      </c>
      <c r="K9" s="142">
        <f>SQRT(I9)/SQRT(5)</f>
        <v>0.33446862637501695</v>
      </c>
      <c r="L9" s="134">
        <f>1.96*K9</f>
        <v>0.65555850769503321</v>
      </c>
    </row>
    <row r="10" spans="1:16" s="34" customFormat="1" ht="20.100000000000001" customHeight="1" x14ac:dyDescent="0.2">
      <c r="A10" s="54" t="s">
        <v>131</v>
      </c>
      <c r="B10" s="100">
        <v>184000</v>
      </c>
      <c r="C10" s="100">
        <v>14.95</v>
      </c>
      <c r="D10" s="100">
        <f>C10*2</f>
        <v>29.9</v>
      </c>
      <c r="E10" s="137"/>
      <c r="F10" s="137"/>
      <c r="G10" s="102">
        <f t="shared" si="0"/>
        <v>1.4756711883244296</v>
      </c>
      <c r="H10" s="139"/>
      <c r="I10" s="139"/>
      <c r="J10" s="141"/>
      <c r="K10" s="143"/>
      <c r="L10" s="135"/>
    </row>
    <row r="11" spans="1:16" s="34" customFormat="1" ht="20.100000000000001" customHeight="1" x14ac:dyDescent="0.2">
      <c r="A11" s="54" t="s">
        <v>132</v>
      </c>
      <c r="B11" s="100">
        <v>184000</v>
      </c>
      <c r="C11" s="100" t="s">
        <v>67</v>
      </c>
      <c r="D11" s="100">
        <v>1</v>
      </c>
      <c r="E11" s="137"/>
      <c r="F11" s="137"/>
      <c r="G11" s="102">
        <f t="shared" si="0"/>
        <v>0</v>
      </c>
      <c r="H11" s="139"/>
      <c r="I11" s="139"/>
      <c r="J11" s="141"/>
      <c r="K11" s="143"/>
      <c r="L11" s="135"/>
    </row>
    <row r="12" spans="1:16" s="34" customFormat="1" ht="20.100000000000001" customHeight="1" x14ac:dyDescent="0.2">
      <c r="A12" s="54" t="s">
        <v>133</v>
      </c>
      <c r="B12" s="100">
        <v>184000</v>
      </c>
      <c r="C12" s="96" t="s">
        <v>69</v>
      </c>
      <c r="D12" s="100">
        <v>20</v>
      </c>
      <c r="E12" s="137"/>
      <c r="F12" s="137"/>
      <c r="G12" s="102">
        <f t="shared" si="0"/>
        <v>1.3010299956639813</v>
      </c>
      <c r="H12" s="139"/>
      <c r="I12" s="139"/>
      <c r="J12" s="141"/>
      <c r="K12" s="143"/>
      <c r="L12" s="135"/>
    </row>
    <row r="13" spans="1:16" ht="20.100000000000001" customHeight="1" x14ac:dyDescent="0.2">
      <c r="A13" s="54" t="s">
        <v>134</v>
      </c>
      <c r="B13" s="100">
        <v>184000</v>
      </c>
      <c r="C13" s="100" t="s">
        <v>69</v>
      </c>
      <c r="D13" s="100">
        <v>20</v>
      </c>
      <c r="E13" s="137"/>
      <c r="F13" s="137"/>
      <c r="G13" s="102">
        <f t="shared" si="0"/>
        <v>1.3010299956639813</v>
      </c>
      <c r="H13" s="139"/>
      <c r="I13" s="139"/>
      <c r="J13" s="141"/>
      <c r="K13" s="143"/>
      <c r="L13" s="135"/>
    </row>
    <row r="14" spans="1:16" ht="20.100000000000001" customHeight="1" x14ac:dyDescent="0.2">
      <c r="A14" s="55" t="s">
        <v>135</v>
      </c>
      <c r="B14" s="56">
        <v>0</v>
      </c>
      <c r="C14" s="56" t="s">
        <v>67</v>
      </c>
      <c r="D14" s="56">
        <v>0</v>
      </c>
      <c r="E14" s="46"/>
      <c r="F14" s="46"/>
      <c r="G14" s="47" t="e">
        <f t="shared" si="0"/>
        <v>#NUM!</v>
      </c>
      <c r="H14" s="48"/>
      <c r="I14" s="48"/>
      <c r="J14" s="57"/>
      <c r="K14" s="58"/>
      <c r="L14" s="59"/>
    </row>
    <row r="15" spans="1:16" s="34" customFormat="1" ht="20.100000000000001" customHeight="1" x14ac:dyDescent="0.2">
      <c r="A15" s="53" t="s">
        <v>136</v>
      </c>
      <c r="B15" s="99">
        <v>184000</v>
      </c>
      <c r="C15" s="99" t="s">
        <v>69</v>
      </c>
      <c r="D15" s="99">
        <v>20</v>
      </c>
      <c r="E15" s="136">
        <f>AVERAGE(D15:D19)</f>
        <v>12.4</v>
      </c>
      <c r="F15" s="136">
        <f>STDEV(D15:D19)</f>
        <v>10.406728592598157</v>
      </c>
      <c r="G15" s="101">
        <f t="shared" si="0"/>
        <v>1.3010299956639813</v>
      </c>
      <c r="H15" s="138">
        <f>AVERAGE(G15:G19)</f>
        <v>0.78061799739838877</v>
      </c>
      <c r="I15" s="138">
        <f>STDEV(G15:G19)^2</f>
        <v>0.50780371488522558</v>
      </c>
      <c r="J15" s="140">
        <f>$H$3-H15</f>
        <v>1.0379062373101471</v>
      </c>
      <c r="K15" s="142">
        <f>SQRT(I15)/SQRT(5)</f>
        <v>0.31868596294321638</v>
      </c>
      <c r="L15" s="134">
        <f>1.96*K15</f>
        <v>0.62462448736870413</v>
      </c>
    </row>
    <row r="16" spans="1:16" s="34" customFormat="1" ht="20.100000000000001" customHeight="1" x14ac:dyDescent="0.2">
      <c r="A16" s="54" t="s">
        <v>137</v>
      </c>
      <c r="B16" s="100">
        <v>184000</v>
      </c>
      <c r="C16" s="100" t="s">
        <v>69</v>
      </c>
      <c r="D16" s="100">
        <v>20</v>
      </c>
      <c r="E16" s="137"/>
      <c r="F16" s="137"/>
      <c r="G16" s="102">
        <f t="shared" si="0"/>
        <v>1.3010299956639813</v>
      </c>
      <c r="H16" s="139"/>
      <c r="I16" s="139"/>
      <c r="J16" s="141"/>
      <c r="K16" s="143"/>
      <c r="L16" s="135"/>
    </row>
    <row r="17" spans="1:12" s="34" customFormat="1" ht="20.100000000000001" customHeight="1" x14ac:dyDescent="0.2">
      <c r="A17" s="54" t="s">
        <v>138</v>
      </c>
      <c r="B17" s="100">
        <v>184000</v>
      </c>
      <c r="C17" s="100" t="s">
        <v>67</v>
      </c>
      <c r="D17" s="100">
        <v>1</v>
      </c>
      <c r="E17" s="137"/>
      <c r="F17" s="137"/>
      <c r="G17" s="102">
        <f t="shared" si="0"/>
        <v>0</v>
      </c>
      <c r="H17" s="139"/>
      <c r="I17" s="139"/>
      <c r="J17" s="141"/>
      <c r="K17" s="143"/>
      <c r="L17" s="135"/>
    </row>
    <row r="18" spans="1:12" s="34" customFormat="1" ht="20.100000000000001" customHeight="1" x14ac:dyDescent="0.2">
      <c r="A18" s="54" t="s">
        <v>139</v>
      </c>
      <c r="B18" s="100">
        <v>184000</v>
      </c>
      <c r="C18" s="96" t="s">
        <v>67</v>
      </c>
      <c r="D18" s="100">
        <v>1</v>
      </c>
      <c r="E18" s="137"/>
      <c r="F18" s="137"/>
      <c r="G18" s="102">
        <f t="shared" si="0"/>
        <v>0</v>
      </c>
      <c r="H18" s="139"/>
      <c r="I18" s="139"/>
      <c r="J18" s="141"/>
      <c r="K18" s="143"/>
      <c r="L18" s="135"/>
    </row>
    <row r="19" spans="1:12" ht="20.100000000000001" customHeight="1" x14ac:dyDescent="0.2">
      <c r="A19" s="54" t="s">
        <v>140</v>
      </c>
      <c r="B19" s="100">
        <v>184000</v>
      </c>
      <c r="C19" s="100" t="s">
        <v>69</v>
      </c>
      <c r="D19" s="100">
        <v>20</v>
      </c>
      <c r="E19" s="137"/>
      <c r="F19" s="137"/>
      <c r="G19" s="102">
        <f t="shared" si="0"/>
        <v>1.3010299956639813</v>
      </c>
      <c r="H19" s="139"/>
      <c r="I19" s="139"/>
      <c r="J19" s="141"/>
      <c r="K19" s="143"/>
      <c r="L19" s="135"/>
    </row>
    <row r="20" spans="1:12" ht="20.100000000000001" customHeight="1" x14ac:dyDescent="0.2">
      <c r="A20" s="55" t="s">
        <v>141</v>
      </c>
      <c r="B20" s="56">
        <v>0</v>
      </c>
      <c r="C20" s="56" t="s">
        <v>67</v>
      </c>
      <c r="D20" s="56">
        <v>0</v>
      </c>
      <c r="E20" s="46"/>
      <c r="F20" s="46"/>
      <c r="G20" s="47" t="e">
        <f t="shared" si="0"/>
        <v>#NUM!</v>
      </c>
      <c r="H20" s="48"/>
      <c r="I20" s="48"/>
      <c r="J20" s="57"/>
      <c r="K20" s="58"/>
      <c r="L20" s="59"/>
    </row>
    <row r="21" spans="1:12" s="34" customFormat="1" ht="20.100000000000001" customHeight="1" x14ac:dyDescent="0.2">
      <c r="A21" s="53" t="s">
        <v>142</v>
      </c>
      <c r="B21" s="99">
        <v>184000</v>
      </c>
      <c r="C21" s="95" t="s">
        <v>67</v>
      </c>
      <c r="D21" s="95">
        <v>1</v>
      </c>
      <c r="E21" s="150">
        <f>AVERAGE(D21:D25)</f>
        <v>4.8</v>
      </c>
      <c r="F21" s="150">
        <f>STDEV(D21:D25)</f>
        <v>8.4970583144992009</v>
      </c>
      <c r="G21" s="97">
        <f t="shared" si="0"/>
        <v>0</v>
      </c>
      <c r="H21" s="152">
        <f>AVERAGE(G21:G25)</f>
        <v>0.26020599913279624</v>
      </c>
      <c r="I21" s="152">
        <f>STDEV(G21:G25)^2</f>
        <v>0.33853580992348381</v>
      </c>
      <c r="J21" s="140">
        <f>$H$3-H21</f>
        <v>1.5583182355757397</v>
      </c>
      <c r="K21" s="154">
        <f>SQRT(I21)/SQRT(5)</f>
        <v>0.26020599913279624</v>
      </c>
      <c r="L21" s="156">
        <f>1.96*K21</f>
        <v>0.51000375830028066</v>
      </c>
    </row>
    <row r="22" spans="1:12" s="34" customFormat="1" ht="20.100000000000001" customHeight="1" x14ac:dyDescent="0.2">
      <c r="A22" s="54" t="s">
        <v>143</v>
      </c>
      <c r="B22" s="100">
        <v>184000</v>
      </c>
      <c r="C22" s="96" t="s">
        <v>67</v>
      </c>
      <c r="D22" s="96">
        <v>1</v>
      </c>
      <c r="E22" s="151"/>
      <c r="F22" s="151"/>
      <c r="G22" s="98">
        <f t="shared" si="0"/>
        <v>0</v>
      </c>
      <c r="H22" s="153"/>
      <c r="I22" s="153"/>
      <c r="J22" s="141"/>
      <c r="K22" s="155"/>
      <c r="L22" s="157"/>
    </row>
    <row r="23" spans="1:12" s="34" customFormat="1" ht="20.100000000000001" customHeight="1" x14ac:dyDescent="0.2">
      <c r="A23" s="54" t="s">
        <v>144</v>
      </c>
      <c r="B23" s="100">
        <v>184000</v>
      </c>
      <c r="C23" s="96" t="s">
        <v>69</v>
      </c>
      <c r="D23" s="96">
        <v>20</v>
      </c>
      <c r="E23" s="151"/>
      <c r="F23" s="151"/>
      <c r="G23" s="98">
        <f t="shared" si="0"/>
        <v>1.3010299956639813</v>
      </c>
      <c r="H23" s="153"/>
      <c r="I23" s="153"/>
      <c r="J23" s="141"/>
      <c r="K23" s="155"/>
      <c r="L23" s="157"/>
    </row>
    <row r="24" spans="1:12" s="34" customFormat="1" ht="20.100000000000001" customHeight="1" x14ac:dyDescent="0.2">
      <c r="A24" s="54" t="s">
        <v>145</v>
      </c>
      <c r="B24" s="100">
        <v>184000</v>
      </c>
      <c r="C24" s="96" t="s">
        <v>67</v>
      </c>
      <c r="D24" s="96">
        <v>1</v>
      </c>
      <c r="E24" s="151"/>
      <c r="F24" s="151"/>
      <c r="G24" s="98">
        <f t="shared" si="0"/>
        <v>0</v>
      </c>
      <c r="H24" s="153"/>
      <c r="I24" s="153"/>
      <c r="J24" s="141"/>
      <c r="K24" s="155"/>
      <c r="L24" s="157"/>
    </row>
    <row r="25" spans="1:12" ht="20.100000000000001" customHeight="1" x14ac:dyDescent="0.2">
      <c r="A25" s="54" t="s">
        <v>146</v>
      </c>
      <c r="B25" s="100">
        <v>184000</v>
      </c>
      <c r="C25" s="96" t="s">
        <v>67</v>
      </c>
      <c r="D25" s="96">
        <v>1</v>
      </c>
      <c r="E25" s="151"/>
      <c r="F25" s="151"/>
      <c r="G25" s="98">
        <f t="shared" si="0"/>
        <v>0</v>
      </c>
      <c r="H25" s="153"/>
      <c r="I25" s="153"/>
      <c r="J25" s="141"/>
      <c r="K25" s="155"/>
      <c r="L25" s="157"/>
    </row>
    <row r="26" spans="1:12" ht="20.100000000000001" customHeight="1" x14ac:dyDescent="0.2">
      <c r="A26" s="55" t="s">
        <v>147</v>
      </c>
      <c r="B26" s="56">
        <v>0</v>
      </c>
      <c r="C26" s="78" t="s">
        <v>67</v>
      </c>
      <c r="D26" s="78">
        <v>0</v>
      </c>
      <c r="E26" s="46"/>
      <c r="F26" s="46"/>
      <c r="G26" s="47" t="e">
        <f t="shared" si="0"/>
        <v>#NUM!</v>
      </c>
      <c r="H26" s="48"/>
      <c r="I26" s="48"/>
      <c r="J26" s="57"/>
      <c r="K26" s="58"/>
      <c r="L26" s="59"/>
    </row>
    <row r="27" spans="1:12" s="34" customFormat="1" ht="20.100000000000001" customHeight="1" x14ac:dyDescent="0.2">
      <c r="A27" s="53" t="s">
        <v>148</v>
      </c>
      <c r="B27" s="99">
        <v>184000</v>
      </c>
      <c r="C27" s="95" t="s">
        <v>67</v>
      </c>
      <c r="D27" s="95">
        <v>1</v>
      </c>
      <c r="E27" s="150">
        <f>AVERAGE(D27:D31)</f>
        <v>1</v>
      </c>
      <c r="F27" s="150">
        <f>STDEV(D27:D31)</f>
        <v>0</v>
      </c>
      <c r="G27" s="97">
        <f t="shared" si="0"/>
        <v>0</v>
      </c>
      <c r="H27" s="152">
        <f>AVERAGE(G27:G31)</f>
        <v>0</v>
      </c>
      <c r="I27" s="152">
        <f>STDEV(G27:G31)^2</f>
        <v>0</v>
      </c>
      <c r="J27" s="140">
        <f>$H$3-H27</f>
        <v>1.818524234708536</v>
      </c>
      <c r="K27" s="154">
        <f>SQRT(I27)/SQRT(5)</f>
        <v>0</v>
      </c>
      <c r="L27" s="156">
        <f>1.96*K27</f>
        <v>0</v>
      </c>
    </row>
    <row r="28" spans="1:12" s="34" customFormat="1" ht="20.100000000000001" customHeight="1" x14ac:dyDescent="0.2">
      <c r="A28" s="54" t="s">
        <v>149</v>
      </c>
      <c r="B28" s="100">
        <v>184000</v>
      </c>
      <c r="C28" s="96" t="s">
        <v>67</v>
      </c>
      <c r="D28" s="96">
        <v>1</v>
      </c>
      <c r="E28" s="151"/>
      <c r="F28" s="151"/>
      <c r="G28" s="98">
        <f t="shared" si="0"/>
        <v>0</v>
      </c>
      <c r="H28" s="153"/>
      <c r="I28" s="153"/>
      <c r="J28" s="141"/>
      <c r="K28" s="155"/>
      <c r="L28" s="157"/>
    </row>
    <row r="29" spans="1:12" s="34" customFormat="1" ht="20.100000000000001" customHeight="1" x14ac:dyDescent="0.2">
      <c r="A29" s="54" t="s">
        <v>150</v>
      </c>
      <c r="B29" s="100">
        <v>184000</v>
      </c>
      <c r="C29" s="96" t="s">
        <v>67</v>
      </c>
      <c r="D29" s="96">
        <v>1</v>
      </c>
      <c r="E29" s="151"/>
      <c r="F29" s="151"/>
      <c r="G29" s="98">
        <f t="shared" si="0"/>
        <v>0</v>
      </c>
      <c r="H29" s="153"/>
      <c r="I29" s="153"/>
      <c r="J29" s="141"/>
      <c r="K29" s="155"/>
      <c r="L29" s="157"/>
    </row>
    <row r="30" spans="1:12" s="34" customFormat="1" ht="20.100000000000001" customHeight="1" x14ac:dyDescent="0.2">
      <c r="A30" s="54" t="s">
        <v>151</v>
      </c>
      <c r="B30" s="100">
        <v>184000</v>
      </c>
      <c r="C30" s="96" t="s">
        <v>67</v>
      </c>
      <c r="D30" s="96">
        <v>1</v>
      </c>
      <c r="E30" s="151"/>
      <c r="F30" s="151"/>
      <c r="G30" s="98">
        <f t="shared" si="0"/>
        <v>0</v>
      </c>
      <c r="H30" s="153"/>
      <c r="I30" s="153"/>
      <c r="J30" s="141"/>
      <c r="K30" s="155"/>
      <c r="L30" s="157"/>
    </row>
    <row r="31" spans="1:12" ht="20.100000000000001" customHeight="1" x14ac:dyDescent="0.2">
      <c r="A31" s="54" t="s">
        <v>152</v>
      </c>
      <c r="B31" s="100">
        <v>184000</v>
      </c>
      <c r="C31" s="60" t="s">
        <v>67</v>
      </c>
      <c r="D31" s="96">
        <v>1</v>
      </c>
      <c r="E31" s="151"/>
      <c r="F31" s="151"/>
      <c r="G31" s="98">
        <f t="shared" si="0"/>
        <v>0</v>
      </c>
      <c r="H31" s="153"/>
      <c r="I31" s="153"/>
      <c r="J31" s="141"/>
      <c r="K31" s="155"/>
      <c r="L31" s="157"/>
    </row>
    <row r="32" spans="1:12" ht="20.100000000000001" customHeight="1" x14ac:dyDescent="0.2">
      <c r="A32" s="55" t="s">
        <v>153</v>
      </c>
      <c r="B32" s="56">
        <v>0</v>
      </c>
      <c r="C32" s="61" t="s">
        <v>67</v>
      </c>
      <c r="D32" s="56">
        <v>0</v>
      </c>
      <c r="E32" s="46"/>
      <c r="F32" s="46"/>
      <c r="G32" s="47" t="e">
        <f t="shared" si="0"/>
        <v>#NUM!</v>
      </c>
      <c r="H32" s="48"/>
      <c r="I32" s="48"/>
      <c r="J32" s="57"/>
      <c r="K32" s="58"/>
      <c r="L32" s="59"/>
    </row>
    <row r="33" spans="1:12" x14ac:dyDescent="0.2">
      <c r="A33" s="37"/>
      <c r="B33" s="37"/>
      <c r="C33" s="37"/>
      <c r="D33" s="37"/>
      <c r="E33" s="37"/>
      <c r="F33" s="37"/>
      <c r="G33" s="37"/>
      <c r="H33" s="37"/>
      <c r="I33" s="37"/>
      <c r="J33" s="37"/>
      <c r="K33" s="37"/>
      <c r="L33" s="37"/>
    </row>
    <row r="34" spans="1:12" ht="20.100000000000001" customHeight="1" x14ac:dyDescent="0.2">
      <c r="A34" s="37"/>
      <c r="B34" s="37"/>
      <c r="C34" s="37"/>
      <c r="D34" s="37"/>
      <c r="E34" s="37"/>
      <c r="F34" s="37"/>
      <c r="G34" s="37"/>
      <c r="H34" s="37"/>
      <c r="I34" s="37"/>
      <c r="J34" s="37"/>
      <c r="K34" s="37"/>
      <c r="L34" s="37"/>
    </row>
    <row r="35" spans="1:12" ht="39.75" customHeight="1" x14ac:dyDescent="0.2">
      <c r="A35" s="160" t="s">
        <v>93</v>
      </c>
      <c r="B35" s="160"/>
      <c r="C35" s="160"/>
      <c r="D35" s="160"/>
      <c r="E35" s="160"/>
      <c r="F35" s="160"/>
      <c r="G35" s="37"/>
      <c r="H35" s="37"/>
      <c r="I35" s="37"/>
      <c r="J35" s="37"/>
      <c r="K35" s="37"/>
      <c r="L35" s="37"/>
    </row>
    <row r="36" spans="1:12" ht="57" customHeight="1" x14ac:dyDescent="0.2">
      <c r="A36" s="38" t="s">
        <v>50</v>
      </c>
      <c r="B36" s="39" t="s">
        <v>51</v>
      </c>
      <c r="C36" s="39" t="s">
        <v>52</v>
      </c>
      <c r="D36" s="39" t="s">
        <v>53</v>
      </c>
      <c r="E36" s="39" t="s">
        <v>54</v>
      </c>
      <c r="F36" s="37"/>
      <c r="G36" s="37"/>
      <c r="H36" s="37"/>
      <c r="I36" s="37"/>
      <c r="J36" s="37"/>
      <c r="K36" s="37"/>
      <c r="L36" s="37"/>
    </row>
    <row r="37" spans="1:12" ht="20.100000000000001" customHeight="1" x14ac:dyDescent="0.2">
      <c r="A37" s="81" t="s">
        <v>124</v>
      </c>
      <c r="B37" s="113">
        <v>184000</v>
      </c>
      <c r="C37" s="113">
        <v>112</v>
      </c>
      <c r="D37" s="113">
        <f>C37*2</f>
        <v>224</v>
      </c>
      <c r="E37" s="161">
        <f>AVERAGE(D37:D41)</f>
        <v>122.38</v>
      </c>
      <c r="F37" s="37"/>
      <c r="G37" s="37"/>
      <c r="H37" s="37"/>
      <c r="I37" s="37"/>
      <c r="J37" s="37"/>
      <c r="K37" s="37"/>
      <c r="L37" s="37"/>
    </row>
    <row r="38" spans="1:12" ht="20.100000000000001" customHeight="1" x14ac:dyDescent="0.2">
      <c r="A38" s="82" t="s">
        <v>125</v>
      </c>
      <c r="B38" s="114">
        <v>184000</v>
      </c>
      <c r="C38" s="114">
        <v>14.95</v>
      </c>
      <c r="D38" s="114">
        <f t="shared" ref="D38:D40" si="2">C38*2</f>
        <v>29.9</v>
      </c>
      <c r="E38" s="162"/>
      <c r="F38" s="37"/>
      <c r="G38" s="37"/>
      <c r="H38" s="37"/>
      <c r="I38" s="37"/>
      <c r="J38" s="37"/>
      <c r="K38" s="37"/>
      <c r="L38" s="37"/>
    </row>
    <row r="39" spans="1:12" ht="20.100000000000001" customHeight="1" x14ac:dyDescent="0.2">
      <c r="A39" s="82" t="s">
        <v>126</v>
      </c>
      <c r="B39" s="114">
        <v>184000</v>
      </c>
      <c r="C39" s="114">
        <v>154</v>
      </c>
      <c r="D39" s="114">
        <f t="shared" si="2"/>
        <v>308</v>
      </c>
      <c r="E39" s="162"/>
      <c r="F39" s="37"/>
      <c r="G39" s="37"/>
      <c r="H39" s="37"/>
      <c r="I39" s="37"/>
      <c r="J39" s="37"/>
      <c r="K39" s="37"/>
      <c r="L39" s="37"/>
    </row>
    <row r="40" spans="1:12" ht="20.100000000000001" customHeight="1" x14ac:dyDescent="0.2">
      <c r="A40" s="82" t="s">
        <v>127</v>
      </c>
      <c r="B40" s="114">
        <v>184000</v>
      </c>
      <c r="C40" s="114">
        <v>15</v>
      </c>
      <c r="D40" s="114">
        <f t="shared" si="2"/>
        <v>30</v>
      </c>
      <c r="E40" s="162"/>
      <c r="F40" s="37"/>
      <c r="G40" s="37"/>
      <c r="H40" s="37"/>
      <c r="I40" s="37"/>
      <c r="J40" s="37"/>
      <c r="K40" s="37"/>
      <c r="L40" s="37"/>
    </row>
    <row r="41" spans="1:12" ht="20.100000000000001" customHeight="1" x14ac:dyDescent="0.2">
      <c r="A41" s="82" t="s">
        <v>128</v>
      </c>
      <c r="B41" s="114">
        <v>184000</v>
      </c>
      <c r="C41" s="114" t="s">
        <v>69</v>
      </c>
      <c r="D41" s="114">
        <v>20</v>
      </c>
      <c r="E41" s="162"/>
      <c r="F41" s="37"/>
      <c r="G41" s="37"/>
      <c r="H41" s="37"/>
      <c r="I41" s="37"/>
      <c r="J41" s="37"/>
      <c r="K41" s="37"/>
      <c r="L41" s="37"/>
    </row>
    <row r="42" spans="1:12" ht="20.100000000000001" customHeight="1" x14ac:dyDescent="0.2">
      <c r="A42" s="83" t="s">
        <v>129</v>
      </c>
      <c r="B42" s="115">
        <v>0</v>
      </c>
      <c r="C42" s="115" t="s">
        <v>67</v>
      </c>
      <c r="D42" s="115">
        <v>0</v>
      </c>
      <c r="E42" s="112"/>
      <c r="F42" s="37"/>
      <c r="G42" s="37"/>
      <c r="H42" s="37"/>
      <c r="I42" s="37"/>
      <c r="J42" s="37"/>
      <c r="K42" s="37"/>
      <c r="L42" s="37"/>
    </row>
    <row r="43" spans="1:12" ht="20.100000000000001" customHeight="1" x14ac:dyDescent="0.2">
      <c r="A43" s="53" t="s">
        <v>130</v>
      </c>
      <c r="B43" s="116">
        <v>184000</v>
      </c>
      <c r="C43" s="116" t="s">
        <v>67</v>
      </c>
      <c r="D43" s="116">
        <v>1</v>
      </c>
      <c r="E43" s="163">
        <f>AVERAGE(D43:D47)</f>
        <v>14.38</v>
      </c>
      <c r="F43" s="37"/>
      <c r="G43" s="37"/>
      <c r="H43" s="37"/>
      <c r="I43" s="37"/>
      <c r="J43" s="37"/>
      <c r="K43" s="37"/>
      <c r="L43" s="37"/>
    </row>
    <row r="44" spans="1:12" ht="20.100000000000001" customHeight="1" x14ac:dyDescent="0.2">
      <c r="A44" s="54" t="s">
        <v>131</v>
      </c>
      <c r="B44" s="107">
        <v>184000</v>
      </c>
      <c r="C44" s="107">
        <v>14.95</v>
      </c>
      <c r="D44" s="107">
        <f>C44*2</f>
        <v>29.9</v>
      </c>
      <c r="E44" s="164"/>
      <c r="F44" s="37"/>
      <c r="G44" s="37"/>
      <c r="H44" s="37"/>
      <c r="I44" s="37"/>
      <c r="J44" s="37"/>
      <c r="K44" s="37"/>
      <c r="L44" s="37"/>
    </row>
    <row r="45" spans="1:12" ht="20.100000000000001" customHeight="1" x14ac:dyDescent="0.2">
      <c r="A45" s="54" t="s">
        <v>132</v>
      </c>
      <c r="B45" s="107">
        <v>184000</v>
      </c>
      <c r="C45" s="107" t="s">
        <v>67</v>
      </c>
      <c r="D45" s="107">
        <v>1</v>
      </c>
      <c r="E45" s="164"/>
      <c r="F45" s="37"/>
      <c r="G45" s="37"/>
      <c r="H45" s="37"/>
      <c r="I45" s="37"/>
      <c r="J45" s="37"/>
      <c r="K45" s="37"/>
      <c r="L45" s="37"/>
    </row>
    <row r="46" spans="1:12" ht="20.100000000000001" customHeight="1" x14ac:dyDescent="0.2">
      <c r="A46" s="54" t="s">
        <v>133</v>
      </c>
      <c r="B46" s="107">
        <v>184000</v>
      </c>
      <c r="C46" s="108" t="s">
        <v>69</v>
      </c>
      <c r="D46" s="107">
        <v>20</v>
      </c>
      <c r="E46" s="164"/>
      <c r="F46" s="37"/>
      <c r="G46" s="37"/>
      <c r="H46" s="37"/>
      <c r="I46" s="37"/>
      <c r="J46" s="37"/>
      <c r="K46" s="37"/>
      <c r="L46" s="37"/>
    </row>
    <row r="47" spans="1:12" ht="20.100000000000001" customHeight="1" x14ac:dyDescent="0.2">
      <c r="A47" s="54" t="s">
        <v>134</v>
      </c>
      <c r="B47" s="107">
        <v>184000</v>
      </c>
      <c r="C47" s="107" t="s">
        <v>69</v>
      </c>
      <c r="D47" s="107">
        <v>20</v>
      </c>
      <c r="E47" s="164"/>
      <c r="F47" s="37"/>
      <c r="G47" s="37"/>
      <c r="H47" s="37"/>
      <c r="I47" s="37"/>
      <c r="J47" s="37"/>
      <c r="K47" s="37"/>
      <c r="L47" s="37"/>
    </row>
    <row r="48" spans="1:12" ht="20.100000000000001" customHeight="1" x14ac:dyDescent="0.2">
      <c r="A48" s="55" t="s">
        <v>135</v>
      </c>
      <c r="B48" s="110">
        <v>0</v>
      </c>
      <c r="C48" s="110" t="s">
        <v>67</v>
      </c>
      <c r="D48" s="110">
        <v>0</v>
      </c>
      <c r="E48" s="112"/>
      <c r="F48" s="37"/>
      <c r="G48" s="37"/>
      <c r="H48" s="37"/>
      <c r="I48" s="37"/>
      <c r="J48" s="37"/>
      <c r="K48" s="37"/>
      <c r="L48" s="37"/>
    </row>
    <row r="49" spans="1:12" ht="20.100000000000001" customHeight="1" x14ac:dyDescent="0.2">
      <c r="A49" s="53" t="s">
        <v>136</v>
      </c>
      <c r="B49" s="116">
        <v>184000</v>
      </c>
      <c r="C49" s="116" t="s">
        <v>69</v>
      </c>
      <c r="D49" s="116">
        <v>20</v>
      </c>
      <c r="E49" s="163">
        <f>AVERAGE(D49:D53)</f>
        <v>12.4</v>
      </c>
      <c r="F49" s="37"/>
      <c r="G49" s="37"/>
      <c r="H49" s="37"/>
      <c r="I49" s="37"/>
      <c r="J49" s="37"/>
      <c r="K49" s="37"/>
      <c r="L49" s="37"/>
    </row>
    <row r="50" spans="1:12" ht="20.100000000000001" customHeight="1" x14ac:dyDescent="0.2">
      <c r="A50" s="54" t="s">
        <v>137</v>
      </c>
      <c r="B50" s="107">
        <v>184000</v>
      </c>
      <c r="C50" s="107" t="s">
        <v>69</v>
      </c>
      <c r="D50" s="107">
        <v>20</v>
      </c>
      <c r="E50" s="164"/>
      <c r="F50" s="37"/>
      <c r="G50" s="37"/>
      <c r="H50" s="37"/>
      <c r="I50" s="37"/>
      <c r="J50" s="37"/>
      <c r="K50" s="37"/>
      <c r="L50" s="37"/>
    </row>
    <row r="51" spans="1:12" ht="20.100000000000001" customHeight="1" x14ac:dyDescent="0.2">
      <c r="A51" s="54" t="s">
        <v>138</v>
      </c>
      <c r="B51" s="107">
        <v>184000</v>
      </c>
      <c r="C51" s="107" t="s">
        <v>67</v>
      </c>
      <c r="D51" s="107">
        <v>1</v>
      </c>
      <c r="E51" s="164"/>
      <c r="F51" s="37"/>
      <c r="G51" s="37"/>
      <c r="H51" s="37"/>
      <c r="I51" s="37"/>
      <c r="J51" s="37"/>
      <c r="K51" s="37"/>
      <c r="L51" s="37"/>
    </row>
    <row r="52" spans="1:12" ht="20.100000000000001" customHeight="1" x14ac:dyDescent="0.2">
      <c r="A52" s="54" t="s">
        <v>139</v>
      </c>
      <c r="B52" s="107">
        <v>184000</v>
      </c>
      <c r="C52" s="108" t="s">
        <v>67</v>
      </c>
      <c r="D52" s="107">
        <v>1</v>
      </c>
      <c r="E52" s="164"/>
      <c r="F52" s="37"/>
      <c r="G52" s="37"/>
      <c r="H52" s="37"/>
      <c r="I52" s="37"/>
      <c r="J52" s="37"/>
      <c r="K52" s="37"/>
      <c r="L52" s="37"/>
    </row>
    <row r="53" spans="1:12" ht="20.100000000000001" customHeight="1" x14ac:dyDescent="0.2">
      <c r="A53" s="54" t="s">
        <v>140</v>
      </c>
      <c r="B53" s="107">
        <v>184000</v>
      </c>
      <c r="C53" s="107" t="s">
        <v>69</v>
      </c>
      <c r="D53" s="107">
        <v>20</v>
      </c>
      <c r="E53" s="164"/>
      <c r="F53" s="37"/>
      <c r="G53" s="37"/>
      <c r="H53" s="37"/>
      <c r="I53" s="37"/>
      <c r="J53" s="37"/>
      <c r="K53" s="37"/>
      <c r="L53" s="37"/>
    </row>
    <row r="54" spans="1:12" ht="20.100000000000001" customHeight="1" x14ac:dyDescent="0.2">
      <c r="A54" s="55" t="s">
        <v>141</v>
      </c>
      <c r="B54" s="110">
        <v>0</v>
      </c>
      <c r="C54" s="110" t="s">
        <v>67</v>
      </c>
      <c r="D54" s="110">
        <v>0</v>
      </c>
      <c r="E54" s="112"/>
      <c r="F54" s="37"/>
      <c r="G54" s="37"/>
      <c r="H54" s="37"/>
      <c r="I54" s="37"/>
      <c r="J54" s="37"/>
      <c r="K54" s="37"/>
      <c r="L54" s="37"/>
    </row>
    <row r="55" spans="1:12" ht="20.100000000000001" customHeight="1" x14ac:dyDescent="0.2">
      <c r="A55" s="53" t="s">
        <v>142</v>
      </c>
      <c r="B55" s="116">
        <v>184000</v>
      </c>
      <c r="C55" s="117" t="s">
        <v>67</v>
      </c>
      <c r="D55" s="117">
        <v>1</v>
      </c>
      <c r="E55" s="158">
        <f>AVERAGE(D55:D59)</f>
        <v>4.8</v>
      </c>
      <c r="F55" s="37"/>
      <c r="G55" s="37"/>
      <c r="H55" s="37"/>
      <c r="I55" s="37"/>
      <c r="J55" s="37"/>
      <c r="K55" s="37"/>
      <c r="L55" s="37"/>
    </row>
    <row r="56" spans="1:12" ht="20.100000000000001" customHeight="1" x14ac:dyDescent="0.2">
      <c r="A56" s="54" t="s">
        <v>143</v>
      </c>
      <c r="B56" s="107">
        <v>184000</v>
      </c>
      <c r="C56" s="108" t="s">
        <v>67</v>
      </c>
      <c r="D56" s="108">
        <v>1</v>
      </c>
      <c r="E56" s="159"/>
      <c r="F56" s="37"/>
      <c r="G56" s="37"/>
      <c r="H56" s="37"/>
      <c r="I56" s="37"/>
      <c r="J56" s="37"/>
      <c r="K56" s="37"/>
      <c r="L56" s="37"/>
    </row>
    <row r="57" spans="1:12" ht="20.100000000000001" customHeight="1" x14ac:dyDescent="0.2">
      <c r="A57" s="54" t="s">
        <v>144</v>
      </c>
      <c r="B57" s="107">
        <v>184000</v>
      </c>
      <c r="C57" s="108" t="s">
        <v>69</v>
      </c>
      <c r="D57" s="108">
        <v>20</v>
      </c>
      <c r="E57" s="159"/>
      <c r="F57" s="37"/>
      <c r="G57" s="37"/>
      <c r="H57" s="37"/>
      <c r="I57" s="37"/>
      <c r="J57" s="37"/>
      <c r="K57" s="37"/>
      <c r="L57" s="37"/>
    </row>
    <row r="58" spans="1:12" ht="20.100000000000001" customHeight="1" x14ac:dyDescent="0.2">
      <c r="A58" s="54" t="s">
        <v>145</v>
      </c>
      <c r="B58" s="107">
        <v>184000</v>
      </c>
      <c r="C58" s="108" t="s">
        <v>67</v>
      </c>
      <c r="D58" s="108">
        <v>1</v>
      </c>
      <c r="E58" s="159"/>
      <c r="F58" s="37"/>
      <c r="G58" s="37"/>
      <c r="H58" s="37"/>
      <c r="I58" s="37"/>
      <c r="J58" s="37"/>
      <c r="K58" s="37"/>
      <c r="L58" s="37"/>
    </row>
    <row r="59" spans="1:12" ht="20.100000000000001" customHeight="1" x14ac:dyDescent="0.2">
      <c r="A59" s="54" t="s">
        <v>146</v>
      </c>
      <c r="B59" s="107">
        <v>184000</v>
      </c>
      <c r="C59" s="108" t="s">
        <v>67</v>
      </c>
      <c r="D59" s="108">
        <v>1</v>
      </c>
      <c r="E59" s="159"/>
      <c r="F59" s="37"/>
      <c r="G59" s="37"/>
      <c r="H59" s="37"/>
      <c r="I59" s="37"/>
      <c r="J59" s="37"/>
      <c r="K59" s="37"/>
      <c r="L59" s="37"/>
    </row>
    <row r="60" spans="1:12" ht="20.100000000000001" customHeight="1" x14ac:dyDescent="0.2">
      <c r="A60" s="55" t="s">
        <v>147</v>
      </c>
      <c r="B60" s="110">
        <v>0</v>
      </c>
      <c r="C60" s="124" t="s">
        <v>67</v>
      </c>
      <c r="D60" s="124">
        <v>0</v>
      </c>
      <c r="E60" s="112"/>
      <c r="F60" s="37"/>
      <c r="G60" s="37"/>
      <c r="H60" s="37"/>
      <c r="I60" s="37"/>
      <c r="J60" s="37"/>
      <c r="K60" s="37"/>
      <c r="L60" s="37"/>
    </row>
    <row r="61" spans="1:12" ht="20.100000000000001" customHeight="1" x14ac:dyDescent="0.2">
      <c r="A61" s="53" t="s">
        <v>148</v>
      </c>
      <c r="B61" s="116">
        <v>184000</v>
      </c>
      <c r="C61" s="117" t="s">
        <v>67</v>
      </c>
      <c r="D61" s="117">
        <v>1</v>
      </c>
      <c r="E61" s="158">
        <f>AVERAGE(D61:D65)</f>
        <v>1</v>
      </c>
      <c r="F61" s="37"/>
      <c r="G61" s="37"/>
      <c r="H61" s="37"/>
      <c r="I61" s="37"/>
      <c r="J61" s="37"/>
      <c r="K61" s="37"/>
      <c r="L61" s="37"/>
    </row>
    <row r="62" spans="1:12" ht="20.100000000000001" customHeight="1" x14ac:dyDescent="0.2">
      <c r="A62" s="54" t="s">
        <v>149</v>
      </c>
      <c r="B62" s="107">
        <v>184000</v>
      </c>
      <c r="C62" s="108" t="s">
        <v>67</v>
      </c>
      <c r="D62" s="108">
        <v>1</v>
      </c>
      <c r="E62" s="159"/>
      <c r="F62" s="37"/>
      <c r="G62" s="37"/>
      <c r="H62" s="37"/>
      <c r="I62" s="37"/>
      <c r="J62" s="37"/>
      <c r="K62" s="37"/>
      <c r="L62" s="37"/>
    </row>
    <row r="63" spans="1:12" ht="20.100000000000001" customHeight="1" x14ac:dyDescent="0.2">
      <c r="A63" s="54" t="s">
        <v>150</v>
      </c>
      <c r="B63" s="107">
        <v>184000</v>
      </c>
      <c r="C63" s="108" t="s">
        <v>67</v>
      </c>
      <c r="D63" s="108">
        <v>1</v>
      </c>
      <c r="E63" s="159"/>
      <c r="F63" s="37"/>
      <c r="G63" s="37"/>
      <c r="H63" s="37"/>
      <c r="I63" s="37"/>
      <c r="J63" s="37"/>
      <c r="K63" s="37"/>
      <c r="L63" s="37"/>
    </row>
    <row r="64" spans="1:12" ht="20.100000000000001" customHeight="1" x14ac:dyDescent="0.2">
      <c r="A64" s="54" t="s">
        <v>151</v>
      </c>
      <c r="B64" s="107">
        <v>184000</v>
      </c>
      <c r="C64" s="108" t="s">
        <v>67</v>
      </c>
      <c r="D64" s="108">
        <v>1</v>
      </c>
      <c r="E64" s="159"/>
      <c r="F64" s="37"/>
      <c r="G64" s="37"/>
      <c r="H64" s="37"/>
      <c r="I64" s="37"/>
      <c r="J64" s="37"/>
      <c r="K64" s="37"/>
      <c r="L64" s="37"/>
    </row>
    <row r="65" spans="1:12" ht="20.100000000000001" customHeight="1" x14ac:dyDescent="0.2">
      <c r="A65" s="54" t="s">
        <v>152</v>
      </c>
      <c r="B65" s="107">
        <v>184000</v>
      </c>
      <c r="C65" s="109" t="s">
        <v>67</v>
      </c>
      <c r="D65" s="108">
        <v>1</v>
      </c>
      <c r="E65" s="159"/>
      <c r="F65" s="37"/>
      <c r="G65" s="37"/>
      <c r="H65" s="37"/>
      <c r="I65" s="37"/>
      <c r="J65" s="37"/>
      <c r="K65" s="37"/>
      <c r="L65" s="37"/>
    </row>
    <row r="66" spans="1:12" ht="20.100000000000001" customHeight="1" x14ac:dyDescent="0.2">
      <c r="A66" s="55" t="s">
        <v>153</v>
      </c>
      <c r="B66" s="110">
        <v>0</v>
      </c>
      <c r="C66" s="111" t="s">
        <v>67</v>
      </c>
      <c r="D66" s="110">
        <v>0</v>
      </c>
      <c r="E66" s="46"/>
      <c r="F66" s="37"/>
      <c r="G66" s="37"/>
      <c r="H66" s="37"/>
      <c r="I66" s="37"/>
      <c r="J66" s="37"/>
      <c r="K66" s="37"/>
      <c r="L66" s="37"/>
    </row>
    <row r="67" spans="1:12" ht="20.100000000000001" customHeight="1" x14ac:dyDescent="0.2">
      <c r="A67" s="37"/>
      <c r="B67" s="37"/>
      <c r="C67" s="37"/>
      <c r="D67" s="37"/>
      <c r="E67" s="37"/>
      <c r="F67" s="37"/>
      <c r="G67" s="37"/>
      <c r="H67" s="37"/>
      <c r="I67" s="37"/>
      <c r="J67" s="37"/>
      <c r="K67" s="37"/>
      <c r="L67" s="37"/>
    </row>
    <row r="68" spans="1:12" ht="20.100000000000001" customHeight="1" x14ac:dyDescent="0.2">
      <c r="A68" s="37"/>
      <c r="B68" s="37"/>
      <c r="C68" s="37"/>
      <c r="D68" s="37"/>
      <c r="E68" s="37"/>
      <c r="F68" s="37"/>
      <c r="G68" s="37"/>
      <c r="H68" s="37"/>
      <c r="I68" s="37"/>
      <c r="J68" s="37"/>
      <c r="K68" s="37"/>
      <c r="L68" s="37"/>
    </row>
    <row r="69" spans="1:12" ht="20.100000000000001" customHeight="1" x14ac:dyDescent="0.2">
      <c r="A69" s="37"/>
      <c r="B69" s="37"/>
      <c r="C69" s="37"/>
      <c r="D69" s="37"/>
      <c r="E69" s="37"/>
      <c r="F69" s="37"/>
      <c r="G69" s="37"/>
      <c r="H69" s="37"/>
      <c r="I69" s="37"/>
      <c r="J69" s="37"/>
      <c r="K69" s="37"/>
      <c r="L69" s="37"/>
    </row>
    <row r="70" spans="1:12" ht="20.100000000000001" customHeight="1" x14ac:dyDescent="0.2">
      <c r="A70" s="37"/>
      <c r="B70" s="37"/>
      <c r="C70" s="37"/>
      <c r="D70" s="37"/>
      <c r="E70" s="37"/>
      <c r="F70" s="37"/>
      <c r="G70" s="37"/>
      <c r="H70" s="37"/>
      <c r="I70" s="37"/>
      <c r="J70" s="37"/>
      <c r="K70" s="37"/>
      <c r="L70" s="37"/>
    </row>
    <row r="71" spans="1:12" ht="20.100000000000001" customHeight="1" x14ac:dyDescent="0.2">
      <c r="A71" s="37"/>
      <c r="B71" s="37"/>
      <c r="C71" s="37"/>
      <c r="D71" s="37"/>
      <c r="E71" s="37"/>
      <c r="F71" s="37"/>
      <c r="G71" s="37"/>
      <c r="H71" s="37"/>
      <c r="I71" s="37"/>
      <c r="J71" s="37"/>
      <c r="K71" s="37"/>
      <c r="L71" s="37"/>
    </row>
    <row r="72" spans="1:12" ht="20.100000000000001" customHeight="1" x14ac:dyDescent="0.2">
      <c r="A72" s="37"/>
      <c r="B72" s="37"/>
      <c r="C72" s="37"/>
      <c r="D72" s="37"/>
      <c r="E72" s="37"/>
      <c r="F72" s="37"/>
      <c r="G72" s="37"/>
      <c r="H72" s="37"/>
      <c r="I72" s="37"/>
      <c r="J72" s="37"/>
      <c r="K72" s="37"/>
      <c r="L72" s="37"/>
    </row>
    <row r="73" spans="1:12" ht="20.100000000000001" customHeight="1" x14ac:dyDescent="0.2">
      <c r="A73" s="37"/>
      <c r="B73" s="37"/>
      <c r="C73" s="37"/>
      <c r="D73" s="37"/>
      <c r="E73" s="37"/>
      <c r="F73" s="37"/>
      <c r="G73" s="37"/>
      <c r="H73" s="37"/>
      <c r="I73" s="37"/>
      <c r="J73" s="37"/>
      <c r="K73" s="37"/>
      <c r="L73" s="37"/>
    </row>
    <row r="74" spans="1:12" ht="20.100000000000001" customHeight="1" x14ac:dyDescent="0.2">
      <c r="A74" s="37"/>
      <c r="B74" s="37"/>
      <c r="C74" s="37"/>
      <c r="D74" s="37"/>
      <c r="E74" s="37"/>
      <c r="F74" s="37"/>
      <c r="G74" s="37"/>
      <c r="H74" s="37"/>
      <c r="I74" s="37"/>
      <c r="J74" s="37"/>
      <c r="K74" s="37"/>
      <c r="L74" s="37"/>
    </row>
    <row r="75" spans="1:12" ht="20.100000000000001" customHeight="1" x14ac:dyDescent="0.2">
      <c r="A75" s="37"/>
      <c r="B75" s="37"/>
      <c r="C75" s="37"/>
      <c r="D75" s="37"/>
      <c r="E75" s="37"/>
      <c r="F75" s="37"/>
      <c r="G75" s="37"/>
      <c r="H75" s="37"/>
      <c r="I75" s="37"/>
      <c r="J75" s="37"/>
      <c r="K75" s="37"/>
      <c r="L75" s="37"/>
    </row>
    <row r="76" spans="1:12" ht="20.100000000000001" customHeight="1" x14ac:dyDescent="0.2">
      <c r="A76" s="37"/>
      <c r="B76" s="37"/>
      <c r="C76" s="37"/>
      <c r="D76" s="37"/>
      <c r="E76" s="37"/>
      <c r="F76" s="37"/>
      <c r="G76" s="37"/>
      <c r="H76" s="37"/>
      <c r="I76" s="37"/>
      <c r="J76" s="37"/>
      <c r="K76" s="37"/>
      <c r="L76" s="37"/>
    </row>
    <row r="77" spans="1:12" ht="20.100000000000001" customHeight="1" x14ac:dyDescent="0.2">
      <c r="A77" s="37"/>
      <c r="B77" s="37"/>
      <c r="C77" s="37"/>
      <c r="D77" s="37"/>
      <c r="E77" s="37"/>
      <c r="F77" s="37"/>
      <c r="G77" s="37"/>
      <c r="H77" s="37"/>
      <c r="I77" s="37"/>
      <c r="J77" s="37"/>
      <c r="K77" s="37"/>
      <c r="L77" s="37"/>
    </row>
    <row r="78" spans="1:12" ht="20.100000000000001" customHeight="1" x14ac:dyDescent="0.2">
      <c r="A78" s="37"/>
      <c r="B78" s="37"/>
      <c r="C78" s="37"/>
      <c r="D78" s="37"/>
      <c r="E78" s="37"/>
      <c r="F78" s="37"/>
      <c r="G78" s="37"/>
      <c r="H78" s="37"/>
      <c r="I78" s="37"/>
      <c r="J78" s="37"/>
      <c r="K78" s="37"/>
      <c r="L78" s="37"/>
    </row>
    <row r="79" spans="1:12" ht="20.100000000000001" customHeight="1" x14ac:dyDescent="0.2">
      <c r="A79" s="37"/>
      <c r="B79" s="37"/>
      <c r="C79" s="37"/>
      <c r="D79" s="37"/>
      <c r="E79" s="37"/>
      <c r="F79" s="37"/>
      <c r="G79" s="37"/>
      <c r="H79" s="37"/>
      <c r="I79" s="37"/>
      <c r="J79" s="37"/>
      <c r="K79" s="37"/>
      <c r="L79" s="37"/>
    </row>
    <row r="80" spans="1:12" ht="20.100000000000001" customHeight="1" x14ac:dyDescent="0.2">
      <c r="A80" s="37"/>
      <c r="B80" s="37"/>
      <c r="C80" s="37"/>
      <c r="D80" s="37"/>
      <c r="E80" s="37"/>
      <c r="F80" s="37"/>
      <c r="G80" s="37"/>
      <c r="H80" s="37"/>
      <c r="I80" s="37"/>
      <c r="J80" s="37"/>
      <c r="K80" s="37"/>
      <c r="L80" s="37"/>
    </row>
    <row r="81" spans="1:12" ht="20.100000000000001" customHeight="1" x14ac:dyDescent="0.2">
      <c r="A81" s="37"/>
      <c r="B81" s="37"/>
      <c r="C81" s="37"/>
      <c r="D81" s="37"/>
      <c r="E81" s="37"/>
      <c r="F81" s="37"/>
      <c r="G81" s="37"/>
      <c r="H81" s="37"/>
      <c r="I81" s="37"/>
      <c r="J81" s="37"/>
      <c r="K81" s="37"/>
      <c r="L81" s="37"/>
    </row>
    <row r="82" spans="1:12" ht="20.100000000000001" customHeight="1" x14ac:dyDescent="0.2">
      <c r="A82" s="37"/>
      <c r="B82" s="37"/>
      <c r="C82" s="37"/>
      <c r="D82" s="37"/>
      <c r="E82" s="37"/>
      <c r="F82" s="37"/>
      <c r="G82" s="37"/>
      <c r="H82" s="37"/>
      <c r="I82" s="37"/>
      <c r="J82" s="37"/>
      <c r="K82" s="37"/>
      <c r="L82" s="37"/>
    </row>
    <row r="83" spans="1:12" ht="20.100000000000001" customHeight="1" x14ac:dyDescent="0.2">
      <c r="A83" s="37"/>
      <c r="B83" s="37"/>
      <c r="C83" s="37"/>
      <c r="D83" s="37"/>
      <c r="E83" s="37"/>
      <c r="F83" s="37"/>
      <c r="G83" s="37"/>
      <c r="H83" s="37"/>
      <c r="I83" s="37"/>
      <c r="J83" s="37"/>
      <c r="K83" s="37"/>
      <c r="L83" s="37"/>
    </row>
    <row r="84" spans="1:12" ht="20.100000000000001" customHeight="1" x14ac:dyDescent="0.2">
      <c r="A84" s="37"/>
      <c r="B84" s="37"/>
      <c r="C84" s="37"/>
      <c r="D84" s="37"/>
      <c r="E84" s="37"/>
      <c r="F84" s="37"/>
      <c r="G84" s="37"/>
      <c r="H84" s="37"/>
      <c r="I84" s="37"/>
      <c r="J84" s="37"/>
      <c r="K84" s="37"/>
      <c r="L84" s="37"/>
    </row>
    <row r="85" spans="1:12" ht="20.100000000000001" customHeight="1" x14ac:dyDescent="0.2">
      <c r="A85" s="37"/>
      <c r="B85" s="37"/>
      <c r="C85" s="37"/>
      <c r="D85" s="37"/>
      <c r="E85" s="37"/>
      <c r="F85" s="37"/>
      <c r="G85" s="37"/>
      <c r="H85" s="37"/>
      <c r="I85" s="37"/>
      <c r="J85" s="37"/>
      <c r="K85" s="37"/>
      <c r="L85" s="37"/>
    </row>
    <row r="86" spans="1:12" ht="20.100000000000001" customHeight="1" x14ac:dyDescent="0.2">
      <c r="A86" s="37"/>
      <c r="B86" s="37"/>
      <c r="C86" s="37"/>
      <c r="D86" s="37"/>
      <c r="E86" s="37"/>
      <c r="F86" s="37"/>
      <c r="G86" s="37"/>
      <c r="H86" s="37"/>
      <c r="I86" s="37"/>
      <c r="J86" s="37"/>
      <c r="K86" s="37"/>
      <c r="L86" s="37"/>
    </row>
    <row r="87" spans="1:12" ht="20.100000000000001" customHeight="1" x14ac:dyDescent="0.2">
      <c r="A87" s="37"/>
      <c r="B87" s="37"/>
      <c r="C87" s="37"/>
      <c r="D87" s="37"/>
      <c r="E87" s="37"/>
      <c r="F87" s="37"/>
      <c r="G87" s="37"/>
      <c r="H87" s="37"/>
      <c r="I87" s="37"/>
      <c r="J87" s="37"/>
      <c r="K87" s="37"/>
      <c r="L87" s="37"/>
    </row>
    <row r="88" spans="1:12" ht="20.100000000000001" customHeight="1" x14ac:dyDescent="0.2">
      <c r="A88" s="37"/>
      <c r="B88" s="37"/>
      <c r="C88" s="37"/>
      <c r="D88" s="37"/>
      <c r="E88" s="37"/>
      <c r="F88" s="37"/>
      <c r="G88" s="37"/>
      <c r="H88" s="37"/>
      <c r="I88" s="37"/>
      <c r="J88" s="37"/>
      <c r="K88" s="37"/>
      <c r="L88" s="37"/>
    </row>
    <row r="89" spans="1:12" ht="20.100000000000001" customHeight="1" x14ac:dyDescent="0.2">
      <c r="A89" s="37"/>
      <c r="B89" s="37"/>
      <c r="C89" s="37"/>
      <c r="D89" s="37"/>
      <c r="E89" s="37"/>
      <c r="F89" s="37"/>
      <c r="G89" s="37"/>
      <c r="H89" s="37"/>
      <c r="I89" s="37"/>
      <c r="J89" s="37"/>
      <c r="K89" s="37"/>
      <c r="L89" s="37"/>
    </row>
    <row r="90" spans="1:12" ht="20.100000000000001" customHeight="1" x14ac:dyDescent="0.2">
      <c r="A90" s="37"/>
      <c r="B90" s="37"/>
      <c r="C90" s="37"/>
      <c r="D90" s="37"/>
      <c r="E90" s="37"/>
      <c r="F90" s="37"/>
      <c r="G90" s="37"/>
      <c r="H90" s="37"/>
      <c r="I90" s="37"/>
      <c r="J90" s="37"/>
      <c r="K90" s="37"/>
      <c r="L90" s="37"/>
    </row>
    <row r="91" spans="1:12" ht="20.100000000000001" customHeight="1" x14ac:dyDescent="0.2">
      <c r="A91" s="37"/>
      <c r="B91" s="37"/>
      <c r="C91" s="37"/>
      <c r="D91" s="37"/>
      <c r="E91" s="37"/>
      <c r="F91" s="37"/>
      <c r="G91" s="37"/>
      <c r="H91" s="37"/>
      <c r="I91" s="37"/>
      <c r="J91" s="37"/>
      <c r="K91" s="37"/>
      <c r="L91" s="37"/>
    </row>
    <row r="92" spans="1:12" ht="20.100000000000001" customHeight="1" x14ac:dyDescent="0.2">
      <c r="A92" s="37"/>
      <c r="B92" s="37"/>
      <c r="C92" s="37"/>
      <c r="D92" s="37"/>
      <c r="E92" s="37"/>
      <c r="F92" s="37"/>
      <c r="G92" s="37"/>
      <c r="H92" s="37"/>
      <c r="I92" s="37"/>
      <c r="J92" s="37"/>
      <c r="K92" s="37"/>
      <c r="L92" s="37"/>
    </row>
    <row r="93" spans="1:12" ht="20.100000000000001" customHeight="1" x14ac:dyDescent="0.2">
      <c r="A93" s="37"/>
      <c r="B93" s="37"/>
      <c r="C93" s="37"/>
      <c r="D93" s="37"/>
      <c r="E93" s="37"/>
      <c r="F93" s="37"/>
      <c r="G93" s="37"/>
      <c r="H93" s="37"/>
      <c r="I93" s="37"/>
      <c r="J93" s="37"/>
      <c r="K93" s="37"/>
      <c r="L93" s="37"/>
    </row>
    <row r="94" spans="1:12" ht="20.100000000000001" customHeight="1" x14ac:dyDescent="0.2">
      <c r="A94" s="37"/>
      <c r="B94" s="37"/>
      <c r="C94" s="37"/>
      <c r="D94" s="37"/>
      <c r="E94" s="37"/>
      <c r="F94" s="37"/>
      <c r="G94" s="37"/>
      <c r="H94" s="37"/>
      <c r="I94" s="37"/>
      <c r="J94" s="37"/>
      <c r="K94" s="37"/>
      <c r="L94" s="37"/>
    </row>
    <row r="95" spans="1:12" ht="20.100000000000001" customHeight="1" x14ac:dyDescent="0.2">
      <c r="A95" s="37"/>
      <c r="B95" s="37"/>
      <c r="C95" s="37"/>
      <c r="D95" s="37"/>
      <c r="E95" s="37"/>
      <c r="F95" s="37"/>
      <c r="G95" s="37"/>
      <c r="H95" s="37"/>
      <c r="I95" s="37"/>
      <c r="J95" s="37"/>
      <c r="K95" s="37"/>
      <c r="L95" s="37"/>
    </row>
    <row r="96" spans="1:12" ht="20.100000000000001" customHeight="1" x14ac:dyDescent="0.2">
      <c r="A96" s="37"/>
      <c r="B96" s="37"/>
      <c r="C96" s="37"/>
      <c r="D96" s="37"/>
      <c r="E96" s="37"/>
      <c r="F96" s="37"/>
      <c r="G96" s="37"/>
      <c r="H96" s="37"/>
      <c r="I96" s="37"/>
      <c r="J96" s="37"/>
      <c r="K96" s="37"/>
      <c r="L96" s="37"/>
    </row>
    <row r="97" spans="1:12" ht="20.100000000000001" customHeight="1" x14ac:dyDescent="0.2">
      <c r="A97" s="37"/>
      <c r="B97" s="37"/>
      <c r="C97" s="37"/>
      <c r="D97" s="37"/>
      <c r="E97" s="37"/>
      <c r="F97" s="37"/>
      <c r="G97" s="37"/>
      <c r="H97" s="37"/>
      <c r="I97" s="37"/>
      <c r="J97" s="37"/>
      <c r="K97" s="37"/>
      <c r="L97" s="37"/>
    </row>
    <row r="98" spans="1:12" ht="20.100000000000001" customHeight="1" x14ac:dyDescent="0.2">
      <c r="A98" s="37"/>
      <c r="B98" s="37"/>
      <c r="C98" s="37"/>
      <c r="D98" s="37"/>
      <c r="E98" s="37"/>
      <c r="F98" s="37"/>
      <c r="G98" s="37"/>
      <c r="H98" s="37"/>
      <c r="I98" s="37"/>
      <c r="J98" s="37"/>
      <c r="K98" s="37"/>
      <c r="L98" s="37"/>
    </row>
    <row r="99" spans="1:12" ht="20.100000000000001" customHeight="1" x14ac:dyDescent="0.2">
      <c r="A99" s="37"/>
      <c r="B99" s="37"/>
      <c r="C99" s="37"/>
      <c r="D99" s="37"/>
      <c r="E99" s="37"/>
      <c r="F99" s="37"/>
      <c r="G99" s="37"/>
      <c r="H99" s="37"/>
      <c r="I99" s="37"/>
      <c r="J99" s="37"/>
      <c r="K99" s="37"/>
      <c r="L99" s="37"/>
    </row>
    <row r="100" spans="1:12" ht="20.100000000000001" customHeight="1" x14ac:dyDescent="0.2">
      <c r="A100" s="37"/>
      <c r="B100" s="37"/>
      <c r="C100" s="37"/>
      <c r="D100" s="37"/>
      <c r="E100" s="37"/>
      <c r="F100" s="37"/>
      <c r="G100" s="37"/>
      <c r="H100" s="37"/>
      <c r="I100" s="37"/>
      <c r="J100" s="37"/>
      <c r="K100" s="37"/>
      <c r="L100" s="37"/>
    </row>
    <row r="101" spans="1:12" ht="20.100000000000001" customHeight="1" x14ac:dyDescent="0.2">
      <c r="A101" s="37"/>
      <c r="B101" s="37"/>
      <c r="C101" s="37"/>
      <c r="D101" s="37"/>
      <c r="E101" s="37"/>
      <c r="F101" s="37"/>
      <c r="G101" s="37"/>
      <c r="H101" s="37"/>
      <c r="I101" s="37"/>
      <c r="J101" s="37"/>
      <c r="K101" s="37"/>
      <c r="L101" s="37"/>
    </row>
    <row r="102" spans="1:12" ht="20.100000000000001" customHeight="1" x14ac:dyDescent="0.2">
      <c r="A102" s="37"/>
      <c r="B102" s="37"/>
      <c r="C102" s="37"/>
      <c r="D102" s="37"/>
      <c r="E102" s="37"/>
      <c r="F102" s="37"/>
      <c r="G102" s="37"/>
      <c r="H102" s="37"/>
      <c r="I102" s="37"/>
      <c r="J102" s="37"/>
      <c r="K102" s="37"/>
      <c r="L102" s="37"/>
    </row>
    <row r="103" spans="1:12" ht="20.100000000000001" customHeight="1" x14ac:dyDescent="0.2">
      <c r="A103" s="37"/>
      <c r="B103" s="37"/>
      <c r="C103" s="37"/>
      <c r="D103" s="37"/>
      <c r="E103" s="37"/>
      <c r="F103" s="37"/>
      <c r="G103" s="37"/>
      <c r="H103" s="37"/>
      <c r="I103" s="37"/>
      <c r="J103" s="37"/>
      <c r="K103" s="37"/>
      <c r="L103" s="37"/>
    </row>
    <row r="104" spans="1:12" ht="20.100000000000001" customHeight="1" x14ac:dyDescent="0.2">
      <c r="A104" s="37"/>
      <c r="B104" s="37"/>
      <c r="C104" s="37"/>
      <c r="D104" s="37"/>
      <c r="E104" s="37"/>
      <c r="F104" s="37"/>
      <c r="G104" s="37"/>
      <c r="H104" s="37"/>
      <c r="I104" s="37"/>
      <c r="J104" s="37"/>
      <c r="K104" s="37"/>
      <c r="L104" s="37"/>
    </row>
    <row r="105" spans="1:12" ht="20.100000000000001" customHeight="1" x14ac:dyDescent="0.2">
      <c r="A105" s="37"/>
      <c r="B105" s="37"/>
      <c r="C105" s="37"/>
      <c r="D105" s="37"/>
      <c r="E105" s="37"/>
      <c r="F105" s="37"/>
      <c r="G105" s="37"/>
      <c r="H105" s="37"/>
      <c r="I105" s="37"/>
      <c r="J105" s="37"/>
      <c r="K105" s="37"/>
      <c r="L105" s="37"/>
    </row>
    <row r="106" spans="1:12" ht="20.100000000000001" customHeight="1" x14ac:dyDescent="0.2">
      <c r="A106" s="37"/>
      <c r="B106" s="37"/>
      <c r="C106" s="37"/>
      <c r="D106" s="37"/>
      <c r="E106" s="37"/>
      <c r="F106" s="37"/>
      <c r="G106" s="37"/>
      <c r="H106" s="37"/>
      <c r="I106" s="37"/>
      <c r="J106" s="37"/>
      <c r="K106" s="37"/>
      <c r="L106" s="37"/>
    </row>
    <row r="107" spans="1:12" ht="20.100000000000001" customHeight="1" x14ac:dyDescent="0.2">
      <c r="A107" s="37"/>
      <c r="B107" s="37"/>
      <c r="C107" s="37"/>
      <c r="D107" s="37"/>
      <c r="E107" s="37"/>
      <c r="F107" s="37"/>
      <c r="G107" s="37"/>
      <c r="H107" s="37"/>
      <c r="I107" s="37"/>
      <c r="J107" s="37"/>
      <c r="K107" s="37"/>
      <c r="L107" s="37"/>
    </row>
    <row r="108" spans="1:12" ht="20.100000000000001" customHeight="1" x14ac:dyDescent="0.2">
      <c r="A108" s="37"/>
      <c r="B108" s="37"/>
      <c r="C108" s="37"/>
      <c r="D108" s="37"/>
      <c r="E108" s="37"/>
      <c r="F108" s="37"/>
      <c r="G108" s="37"/>
      <c r="H108" s="37"/>
      <c r="I108" s="37"/>
      <c r="J108" s="37"/>
      <c r="K108" s="37"/>
      <c r="L108" s="37"/>
    </row>
    <row r="109" spans="1:12" ht="20.100000000000001" customHeight="1" x14ac:dyDescent="0.2">
      <c r="A109" s="37"/>
      <c r="B109" s="37"/>
      <c r="C109" s="37"/>
      <c r="D109" s="37"/>
      <c r="E109" s="37"/>
      <c r="F109" s="37"/>
      <c r="G109" s="37"/>
      <c r="H109" s="37"/>
      <c r="I109" s="37"/>
      <c r="J109" s="37"/>
      <c r="K109" s="37"/>
      <c r="L109" s="37"/>
    </row>
    <row r="110" spans="1:12" ht="20.100000000000001" customHeight="1" x14ac:dyDescent="0.2">
      <c r="A110" s="37"/>
      <c r="B110" s="37"/>
      <c r="C110" s="37"/>
      <c r="D110" s="37"/>
      <c r="E110" s="37"/>
      <c r="F110" s="37"/>
      <c r="G110" s="37"/>
      <c r="H110" s="37"/>
      <c r="I110" s="37"/>
      <c r="J110" s="37"/>
      <c r="K110" s="37"/>
      <c r="L110" s="37"/>
    </row>
    <row r="111" spans="1:12" ht="20.100000000000001" customHeight="1" x14ac:dyDescent="0.2">
      <c r="A111" s="37"/>
      <c r="B111" s="37"/>
      <c r="C111" s="37"/>
      <c r="D111" s="37"/>
      <c r="E111" s="37"/>
      <c r="F111" s="37"/>
      <c r="G111" s="37"/>
      <c r="H111" s="37"/>
      <c r="I111" s="37"/>
      <c r="J111" s="37"/>
      <c r="K111" s="37"/>
      <c r="L111" s="37"/>
    </row>
    <row r="112" spans="1:12" ht="20.100000000000001" customHeight="1" x14ac:dyDescent="0.2">
      <c r="A112" s="37"/>
      <c r="B112" s="37"/>
      <c r="C112" s="37"/>
      <c r="D112" s="37"/>
      <c r="E112" s="37"/>
      <c r="F112" s="37"/>
      <c r="G112" s="37"/>
      <c r="H112" s="37"/>
      <c r="I112" s="37"/>
      <c r="J112" s="37"/>
      <c r="K112" s="37"/>
      <c r="L112" s="37"/>
    </row>
    <row r="113" spans="1:12" ht="20.100000000000001" customHeight="1" x14ac:dyDescent="0.2">
      <c r="A113" s="37"/>
      <c r="B113" s="37"/>
      <c r="C113" s="37"/>
      <c r="D113" s="37"/>
      <c r="E113" s="37"/>
      <c r="F113" s="37"/>
      <c r="G113" s="37"/>
      <c r="H113" s="37"/>
      <c r="I113" s="37"/>
      <c r="J113" s="37"/>
      <c r="K113" s="37"/>
      <c r="L113" s="37"/>
    </row>
    <row r="114" spans="1:12" ht="20.100000000000001" customHeight="1" x14ac:dyDescent="0.2">
      <c r="A114" s="37"/>
      <c r="B114" s="37"/>
      <c r="C114" s="37"/>
      <c r="D114" s="37"/>
      <c r="E114" s="37"/>
      <c r="F114" s="37"/>
      <c r="G114" s="37"/>
      <c r="H114" s="37"/>
      <c r="I114" s="37"/>
      <c r="J114" s="37"/>
      <c r="K114" s="37"/>
      <c r="L114" s="37"/>
    </row>
    <row r="115" spans="1:12" ht="20.100000000000001" customHeight="1" x14ac:dyDescent="0.2">
      <c r="A115" s="37"/>
      <c r="B115" s="37"/>
      <c r="C115" s="37"/>
      <c r="D115" s="37"/>
      <c r="E115" s="37"/>
      <c r="F115" s="37"/>
      <c r="G115" s="37"/>
      <c r="H115" s="37"/>
      <c r="I115" s="37"/>
      <c r="J115" s="37"/>
      <c r="K115" s="37"/>
      <c r="L115" s="37"/>
    </row>
    <row r="116" spans="1:12" ht="20.100000000000001" customHeight="1" x14ac:dyDescent="0.2">
      <c r="A116" s="37"/>
      <c r="B116" s="37"/>
      <c r="C116" s="37"/>
      <c r="D116" s="37"/>
      <c r="E116" s="37"/>
      <c r="F116" s="37"/>
      <c r="G116" s="37"/>
      <c r="H116" s="37"/>
      <c r="I116" s="37"/>
      <c r="J116" s="37"/>
      <c r="K116" s="37"/>
      <c r="L116" s="37"/>
    </row>
    <row r="117" spans="1:12" ht="20.100000000000001" customHeight="1" x14ac:dyDescent="0.2">
      <c r="A117" s="37"/>
      <c r="B117" s="37"/>
      <c r="C117" s="37"/>
      <c r="D117" s="37"/>
      <c r="E117" s="37"/>
      <c r="F117" s="37"/>
      <c r="G117" s="37"/>
      <c r="H117" s="37"/>
      <c r="I117" s="37"/>
      <c r="J117" s="37"/>
      <c r="K117" s="37"/>
      <c r="L117" s="37"/>
    </row>
    <row r="118" spans="1:12" ht="20.100000000000001" customHeight="1" x14ac:dyDescent="0.2">
      <c r="A118" s="37"/>
      <c r="B118" s="37"/>
      <c r="C118" s="37"/>
      <c r="D118" s="37"/>
      <c r="E118" s="37"/>
      <c r="F118" s="37"/>
      <c r="G118" s="37"/>
      <c r="H118" s="37"/>
      <c r="I118" s="37"/>
      <c r="J118" s="37"/>
      <c r="K118" s="37"/>
      <c r="L118" s="37"/>
    </row>
    <row r="119" spans="1:12" ht="20.100000000000001" customHeight="1" x14ac:dyDescent="0.2">
      <c r="A119" s="37"/>
      <c r="B119" s="37"/>
      <c r="C119" s="37"/>
      <c r="D119" s="37"/>
      <c r="E119" s="37"/>
      <c r="F119" s="37"/>
      <c r="G119" s="37"/>
      <c r="H119" s="37"/>
      <c r="I119" s="37"/>
      <c r="J119" s="37"/>
      <c r="K119" s="37"/>
      <c r="L119" s="37"/>
    </row>
    <row r="120" spans="1:12" ht="20.100000000000001" customHeight="1" x14ac:dyDescent="0.2">
      <c r="A120" s="37"/>
      <c r="B120" s="37"/>
      <c r="C120" s="37"/>
      <c r="D120" s="37"/>
      <c r="E120" s="37"/>
      <c r="F120" s="37"/>
      <c r="G120" s="37"/>
      <c r="H120" s="37"/>
      <c r="I120" s="37"/>
      <c r="J120" s="37"/>
      <c r="K120" s="37"/>
      <c r="L120" s="37"/>
    </row>
    <row r="121" spans="1:12" ht="20.100000000000001" customHeight="1" x14ac:dyDescent="0.2">
      <c r="A121" s="37"/>
      <c r="B121" s="37"/>
      <c r="C121" s="37"/>
      <c r="D121" s="37"/>
      <c r="E121" s="37"/>
      <c r="F121" s="37"/>
      <c r="G121" s="37"/>
      <c r="H121" s="37"/>
      <c r="I121" s="37"/>
      <c r="J121" s="37"/>
      <c r="K121" s="37"/>
      <c r="L121" s="37"/>
    </row>
    <row r="122" spans="1:12" ht="20.100000000000001" customHeight="1" x14ac:dyDescent="0.2">
      <c r="A122" s="37"/>
      <c r="B122" s="37"/>
      <c r="C122" s="37"/>
      <c r="D122" s="37"/>
      <c r="E122" s="37"/>
      <c r="F122" s="37"/>
      <c r="G122" s="37"/>
      <c r="H122" s="37"/>
      <c r="I122" s="37"/>
      <c r="J122" s="37"/>
      <c r="K122" s="37"/>
      <c r="L122" s="37"/>
    </row>
    <row r="123" spans="1:12" ht="20.100000000000001" customHeight="1" x14ac:dyDescent="0.2">
      <c r="A123" s="37"/>
      <c r="B123" s="37"/>
      <c r="C123" s="37"/>
      <c r="D123" s="37"/>
      <c r="E123" s="37"/>
      <c r="F123" s="37"/>
      <c r="G123" s="37"/>
      <c r="H123" s="37"/>
      <c r="I123" s="37"/>
      <c r="J123" s="37"/>
      <c r="K123" s="37"/>
      <c r="L123" s="37"/>
    </row>
    <row r="124" spans="1:12" x14ac:dyDescent="0.2">
      <c r="A124" s="37"/>
      <c r="B124" s="37"/>
      <c r="C124" s="37"/>
      <c r="D124" s="37"/>
      <c r="E124" s="37"/>
      <c r="F124" s="37"/>
      <c r="G124" s="37"/>
      <c r="H124" s="37"/>
      <c r="I124" s="37"/>
      <c r="J124" s="37"/>
      <c r="K124" s="37"/>
      <c r="L124" s="37"/>
    </row>
    <row r="125" spans="1:12" x14ac:dyDescent="0.2">
      <c r="A125" s="37"/>
      <c r="B125" s="37"/>
      <c r="C125" s="37"/>
      <c r="D125" s="37"/>
      <c r="E125" s="37"/>
      <c r="F125" s="37"/>
      <c r="G125" s="37"/>
      <c r="H125" s="37"/>
      <c r="I125" s="37"/>
      <c r="J125" s="37"/>
      <c r="K125" s="37"/>
      <c r="L125" s="37"/>
    </row>
    <row r="126" spans="1:12" x14ac:dyDescent="0.2">
      <c r="A126" s="37"/>
      <c r="B126" s="37"/>
      <c r="C126" s="37"/>
      <c r="D126" s="37"/>
      <c r="E126" s="37"/>
      <c r="F126" s="37"/>
      <c r="G126" s="37"/>
      <c r="H126" s="37"/>
      <c r="I126" s="37"/>
      <c r="J126" s="37"/>
      <c r="K126" s="37"/>
      <c r="L126" s="37"/>
    </row>
    <row r="127" spans="1:12" x14ac:dyDescent="0.2">
      <c r="A127" s="37"/>
      <c r="B127" s="37"/>
      <c r="C127" s="37"/>
      <c r="D127" s="37"/>
      <c r="E127" s="37"/>
      <c r="F127" s="37"/>
      <c r="G127" s="37"/>
      <c r="H127" s="37"/>
      <c r="I127" s="37"/>
      <c r="J127" s="37"/>
      <c r="K127" s="37"/>
      <c r="L127" s="37"/>
    </row>
    <row r="128" spans="1:12" x14ac:dyDescent="0.2">
      <c r="A128" s="37"/>
      <c r="B128" s="37"/>
      <c r="C128" s="37"/>
      <c r="D128" s="37"/>
      <c r="E128" s="37"/>
      <c r="F128" s="37"/>
      <c r="G128" s="37"/>
      <c r="H128" s="37"/>
      <c r="I128" s="37"/>
      <c r="J128" s="37"/>
      <c r="K128" s="37"/>
      <c r="L128" s="37"/>
    </row>
    <row r="129" spans="1:12" x14ac:dyDescent="0.2">
      <c r="A129" s="37"/>
      <c r="B129" s="37"/>
      <c r="C129" s="37"/>
      <c r="D129" s="37"/>
      <c r="E129" s="37"/>
      <c r="F129" s="37"/>
      <c r="G129" s="37"/>
      <c r="H129" s="37"/>
      <c r="I129" s="37"/>
      <c r="J129" s="37"/>
      <c r="K129" s="37"/>
      <c r="L129" s="37"/>
    </row>
    <row r="130" spans="1:12" x14ac:dyDescent="0.2">
      <c r="A130" s="37"/>
      <c r="B130" s="37"/>
      <c r="C130" s="37"/>
      <c r="D130" s="37"/>
      <c r="E130" s="37"/>
      <c r="F130" s="37"/>
      <c r="G130" s="37"/>
      <c r="H130" s="37"/>
      <c r="I130" s="37"/>
      <c r="J130" s="37"/>
      <c r="K130" s="37"/>
      <c r="L130" s="37"/>
    </row>
    <row r="131" spans="1:12" x14ac:dyDescent="0.2">
      <c r="A131" s="37"/>
      <c r="B131" s="37"/>
      <c r="C131" s="37"/>
      <c r="D131" s="37"/>
      <c r="E131" s="37"/>
      <c r="F131" s="37"/>
      <c r="G131" s="37"/>
      <c r="H131" s="37"/>
      <c r="I131" s="37"/>
      <c r="J131" s="37"/>
      <c r="K131" s="37"/>
      <c r="L131" s="37"/>
    </row>
    <row r="132" spans="1:12" x14ac:dyDescent="0.2">
      <c r="A132" s="37"/>
      <c r="B132" s="37"/>
      <c r="C132" s="37"/>
      <c r="D132" s="37"/>
      <c r="E132" s="37"/>
      <c r="F132" s="37"/>
      <c r="G132" s="37"/>
      <c r="H132" s="37"/>
      <c r="I132" s="37"/>
      <c r="J132" s="37"/>
      <c r="K132" s="37"/>
      <c r="L132" s="37"/>
    </row>
    <row r="133" spans="1:12" x14ac:dyDescent="0.2">
      <c r="A133" s="37"/>
      <c r="B133" s="37"/>
      <c r="C133" s="37"/>
      <c r="D133" s="37"/>
      <c r="E133" s="37"/>
      <c r="F133" s="37"/>
      <c r="G133" s="37"/>
      <c r="H133" s="37"/>
      <c r="I133" s="37"/>
      <c r="J133" s="37"/>
      <c r="K133" s="37"/>
      <c r="L133" s="37"/>
    </row>
    <row r="134" spans="1:12" x14ac:dyDescent="0.2">
      <c r="A134" s="37"/>
      <c r="B134" s="37"/>
      <c r="C134" s="37"/>
      <c r="D134" s="37"/>
      <c r="E134" s="37"/>
      <c r="F134" s="37"/>
      <c r="G134" s="37"/>
      <c r="H134" s="37"/>
      <c r="I134" s="37"/>
      <c r="J134" s="37"/>
      <c r="K134" s="37"/>
      <c r="L134" s="37"/>
    </row>
    <row r="135" spans="1:12" x14ac:dyDescent="0.2">
      <c r="A135" s="37"/>
      <c r="B135" s="37"/>
      <c r="C135" s="37"/>
      <c r="D135" s="37"/>
      <c r="E135" s="37"/>
      <c r="F135" s="37"/>
      <c r="G135" s="37"/>
      <c r="H135" s="37"/>
      <c r="I135" s="37"/>
      <c r="J135" s="37"/>
      <c r="K135" s="37"/>
      <c r="L135" s="37"/>
    </row>
    <row r="136" spans="1:12" x14ac:dyDescent="0.2">
      <c r="A136" s="37"/>
      <c r="B136" s="37"/>
      <c r="C136" s="37"/>
      <c r="D136" s="37"/>
      <c r="E136" s="37"/>
      <c r="F136" s="37"/>
      <c r="G136" s="37"/>
      <c r="H136" s="37"/>
      <c r="I136" s="37"/>
      <c r="J136" s="37"/>
      <c r="K136" s="37"/>
      <c r="L136" s="37"/>
    </row>
    <row r="137" spans="1:12" x14ac:dyDescent="0.2">
      <c r="A137" s="37"/>
      <c r="B137" s="37"/>
      <c r="C137" s="37"/>
      <c r="D137" s="37"/>
      <c r="E137" s="37"/>
      <c r="F137" s="37"/>
      <c r="G137" s="37"/>
      <c r="H137" s="37"/>
      <c r="I137" s="37"/>
      <c r="J137" s="37"/>
      <c r="K137" s="37"/>
      <c r="L137" s="37"/>
    </row>
    <row r="138" spans="1:12" x14ac:dyDescent="0.2">
      <c r="A138" s="37"/>
      <c r="B138" s="37"/>
      <c r="C138" s="37"/>
      <c r="D138" s="37"/>
      <c r="E138" s="37"/>
      <c r="F138" s="37"/>
      <c r="G138" s="37"/>
      <c r="H138" s="37"/>
      <c r="I138" s="37"/>
      <c r="J138" s="37"/>
      <c r="K138" s="37"/>
      <c r="L138" s="37"/>
    </row>
    <row r="139" spans="1:12" x14ac:dyDescent="0.2">
      <c r="A139" s="37"/>
      <c r="B139" s="37"/>
      <c r="C139" s="37"/>
      <c r="D139" s="37"/>
      <c r="E139" s="37"/>
      <c r="F139" s="37"/>
      <c r="G139" s="37"/>
      <c r="H139" s="37"/>
      <c r="I139" s="37"/>
      <c r="J139" s="37"/>
      <c r="K139" s="37"/>
      <c r="L139" s="37"/>
    </row>
    <row r="140" spans="1:12" x14ac:dyDescent="0.2">
      <c r="A140" s="37"/>
      <c r="B140" s="37"/>
      <c r="C140" s="37"/>
      <c r="D140" s="37"/>
      <c r="E140" s="37"/>
      <c r="F140" s="37"/>
      <c r="G140" s="37"/>
      <c r="H140" s="37"/>
      <c r="I140" s="37"/>
      <c r="J140" s="37"/>
      <c r="K140" s="37"/>
      <c r="L140" s="37"/>
    </row>
    <row r="141" spans="1:12" x14ac:dyDescent="0.2">
      <c r="A141" s="37"/>
      <c r="B141" s="37"/>
      <c r="C141" s="37"/>
      <c r="D141" s="37"/>
      <c r="E141" s="37"/>
      <c r="F141" s="37"/>
      <c r="G141" s="37"/>
      <c r="H141" s="37"/>
      <c r="I141" s="37"/>
      <c r="J141" s="37"/>
      <c r="K141" s="37"/>
      <c r="L141" s="37"/>
    </row>
    <row r="142" spans="1:12" x14ac:dyDescent="0.2">
      <c r="A142" s="37"/>
      <c r="B142" s="37"/>
      <c r="C142" s="37"/>
      <c r="D142" s="37"/>
      <c r="E142" s="37"/>
      <c r="F142" s="37"/>
      <c r="G142" s="37"/>
      <c r="H142" s="37"/>
      <c r="I142" s="37"/>
      <c r="J142" s="37"/>
      <c r="K142" s="37"/>
      <c r="L142" s="37"/>
    </row>
    <row r="143" spans="1:12" x14ac:dyDescent="0.2">
      <c r="A143" s="37"/>
      <c r="B143" s="37"/>
      <c r="C143" s="37"/>
      <c r="D143" s="37"/>
      <c r="E143" s="37"/>
      <c r="F143" s="37"/>
      <c r="G143" s="37"/>
      <c r="H143" s="37"/>
      <c r="I143" s="37"/>
      <c r="J143" s="37"/>
      <c r="K143" s="37"/>
      <c r="L143" s="37"/>
    </row>
    <row r="144" spans="1:12" x14ac:dyDescent="0.2">
      <c r="A144" s="37"/>
      <c r="B144" s="37"/>
      <c r="C144" s="37"/>
      <c r="D144" s="37"/>
      <c r="E144" s="37"/>
      <c r="F144" s="37"/>
      <c r="G144" s="37"/>
      <c r="H144" s="37"/>
      <c r="I144" s="37"/>
      <c r="J144" s="37"/>
      <c r="K144" s="37"/>
      <c r="L144" s="37"/>
    </row>
    <row r="145" spans="1:12" x14ac:dyDescent="0.2">
      <c r="A145" s="37"/>
      <c r="B145" s="37"/>
      <c r="C145" s="37"/>
      <c r="D145" s="37"/>
      <c r="E145" s="37"/>
      <c r="F145" s="37"/>
      <c r="G145" s="37"/>
      <c r="H145" s="37"/>
      <c r="I145" s="37"/>
      <c r="J145" s="37"/>
      <c r="K145" s="37"/>
      <c r="L145" s="37"/>
    </row>
    <row r="146" spans="1:12" x14ac:dyDescent="0.2">
      <c r="A146" s="37"/>
      <c r="B146" s="37"/>
      <c r="C146" s="37"/>
      <c r="D146" s="37"/>
      <c r="E146" s="37"/>
      <c r="F146" s="37"/>
      <c r="G146" s="37"/>
      <c r="H146" s="37"/>
      <c r="I146" s="37"/>
      <c r="J146" s="37"/>
      <c r="K146" s="37"/>
      <c r="L146" s="37"/>
    </row>
    <row r="147" spans="1:12" x14ac:dyDescent="0.2">
      <c r="A147" s="37"/>
      <c r="B147" s="37"/>
      <c r="C147" s="37"/>
      <c r="D147" s="37"/>
      <c r="E147" s="37"/>
      <c r="F147" s="37"/>
      <c r="G147" s="37"/>
      <c r="H147" s="37"/>
      <c r="I147" s="37"/>
      <c r="J147" s="37"/>
      <c r="K147" s="37"/>
      <c r="L147" s="37"/>
    </row>
    <row r="148" spans="1:12" x14ac:dyDescent="0.2">
      <c r="A148" s="37"/>
      <c r="B148" s="37"/>
      <c r="C148" s="37"/>
      <c r="D148" s="37"/>
      <c r="E148" s="37"/>
      <c r="F148" s="37"/>
      <c r="G148" s="37"/>
      <c r="H148" s="37"/>
      <c r="I148" s="37"/>
      <c r="J148" s="37"/>
      <c r="K148" s="37"/>
      <c r="L148" s="37"/>
    </row>
    <row r="149" spans="1:12" x14ac:dyDescent="0.2">
      <c r="A149" s="37"/>
      <c r="B149" s="37"/>
      <c r="C149" s="37"/>
      <c r="D149" s="37"/>
      <c r="E149" s="37"/>
      <c r="F149" s="37"/>
      <c r="G149" s="37"/>
      <c r="H149" s="37"/>
      <c r="I149" s="37"/>
      <c r="J149" s="37"/>
      <c r="K149" s="37"/>
      <c r="L149" s="37"/>
    </row>
    <row r="150" spans="1:12" x14ac:dyDescent="0.2">
      <c r="A150" s="37"/>
      <c r="B150" s="37"/>
      <c r="C150" s="37"/>
      <c r="D150" s="37"/>
      <c r="E150" s="37"/>
      <c r="F150" s="37"/>
      <c r="G150" s="37"/>
      <c r="H150" s="37"/>
      <c r="I150" s="37"/>
      <c r="J150" s="37"/>
      <c r="K150" s="37"/>
      <c r="L150" s="37"/>
    </row>
    <row r="151" spans="1:12" x14ac:dyDescent="0.2">
      <c r="A151" s="37"/>
      <c r="B151" s="37"/>
      <c r="C151" s="37"/>
      <c r="D151" s="37"/>
      <c r="E151" s="37"/>
      <c r="F151" s="37"/>
      <c r="G151" s="37"/>
      <c r="H151" s="37"/>
      <c r="I151" s="37"/>
      <c r="J151" s="37"/>
      <c r="K151" s="37"/>
      <c r="L151" s="37"/>
    </row>
    <row r="152" spans="1:12" x14ac:dyDescent="0.2">
      <c r="A152" s="37"/>
      <c r="B152" s="37"/>
      <c r="C152" s="37"/>
      <c r="D152" s="37"/>
      <c r="E152" s="37"/>
      <c r="F152" s="37"/>
      <c r="G152" s="37"/>
      <c r="H152" s="37"/>
      <c r="I152" s="37"/>
      <c r="J152" s="37"/>
      <c r="K152" s="37"/>
      <c r="L152" s="37"/>
    </row>
    <row r="153" spans="1:12" x14ac:dyDescent="0.2">
      <c r="A153" s="37"/>
      <c r="B153" s="37"/>
      <c r="C153" s="37"/>
      <c r="D153" s="37"/>
      <c r="E153" s="37"/>
      <c r="F153" s="37"/>
      <c r="G153" s="37"/>
      <c r="H153" s="37"/>
      <c r="I153" s="37"/>
      <c r="J153" s="37"/>
      <c r="K153" s="37"/>
      <c r="L153" s="37"/>
    </row>
    <row r="154" spans="1:12" x14ac:dyDescent="0.2">
      <c r="A154" s="37"/>
      <c r="B154" s="37"/>
      <c r="C154" s="37"/>
      <c r="D154" s="37"/>
      <c r="E154" s="37"/>
      <c r="F154" s="37"/>
      <c r="G154" s="37"/>
      <c r="H154" s="37"/>
      <c r="I154" s="37"/>
      <c r="J154" s="37"/>
      <c r="K154" s="37"/>
      <c r="L154" s="37"/>
    </row>
    <row r="155" spans="1:12" x14ac:dyDescent="0.2">
      <c r="A155" s="37"/>
      <c r="B155" s="37"/>
      <c r="C155" s="37"/>
      <c r="D155" s="37"/>
      <c r="E155" s="37"/>
      <c r="F155" s="37"/>
      <c r="G155" s="37"/>
      <c r="H155" s="37"/>
      <c r="I155" s="37"/>
      <c r="J155" s="37"/>
      <c r="K155" s="37"/>
      <c r="L155" s="37"/>
    </row>
    <row r="156" spans="1:12" x14ac:dyDescent="0.2">
      <c r="A156" s="37"/>
      <c r="B156" s="37"/>
      <c r="C156" s="37"/>
      <c r="D156" s="37"/>
      <c r="E156" s="37"/>
      <c r="F156" s="37"/>
      <c r="G156" s="37"/>
      <c r="H156" s="37"/>
      <c r="I156" s="37"/>
      <c r="J156" s="37"/>
      <c r="K156" s="37"/>
      <c r="L156" s="37"/>
    </row>
    <row r="157" spans="1:12" x14ac:dyDescent="0.2">
      <c r="A157" s="37"/>
      <c r="B157" s="37"/>
      <c r="C157" s="37"/>
      <c r="D157" s="37"/>
      <c r="E157" s="37"/>
      <c r="F157" s="37"/>
      <c r="G157" s="37"/>
      <c r="H157" s="37"/>
      <c r="I157" s="37"/>
      <c r="J157" s="37"/>
      <c r="K157" s="37"/>
      <c r="L157" s="37"/>
    </row>
    <row r="158" spans="1:12" x14ac:dyDescent="0.2">
      <c r="A158" s="37"/>
      <c r="B158" s="37"/>
      <c r="C158" s="37"/>
      <c r="D158" s="37"/>
      <c r="E158" s="37"/>
      <c r="F158" s="37"/>
      <c r="G158" s="37"/>
      <c r="H158" s="37"/>
      <c r="I158" s="37"/>
      <c r="J158" s="37"/>
      <c r="K158" s="37"/>
      <c r="L158" s="37"/>
    </row>
    <row r="159" spans="1:12" x14ac:dyDescent="0.2">
      <c r="A159" s="37"/>
      <c r="B159" s="37"/>
      <c r="C159" s="37"/>
      <c r="D159" s="37"/>
      <c r="E159" s="37"/>
      <c r="F159" s="37"/>
      <c r="G159" s="37"/>
      <c r="H159" s="37"/>
      <c r="I159" s="37"/>
      <c r="J159" s="37"/>
      <c r="K159" s="37"/>
      <c r="L159" s="37"/>
    </row>
    <row r="160" spans="1:12" x14ac:dyDescent="0.2">
      <c r="A160" s="37"/>
      <c r="B160" s="37"/>
      <c r="C160" s="37"/>
      <c r="D160" s="37"/>
      <c r="E160" s="37"/>
      <c r="F160" s="37"/>
      <c r="G160" s="37"/>
      <c r="H160" s="37"/>
      <c r="I160" s="37"/>
      <c r="J160" s="37"/>
      <c r="K160" s="37"/>
      <c r="L160" s="37"/>
    </row>
    <row r="161" spans="1:12" x14ac:dyDescent="0.2">
      <c r="A161" s="37"/>
      <c r="B161" s="37"/>
      <c r="C161" s="37"/>
      <c r="D161" s="37"/>
      <c r="E161" s="37"/>
      <c r="F161" s="37"/>
      <c r="G161" s="37"/>
      <c r="H161" s="37"/>
      <c r="I161" s="37"/>
      <c r="J161" s="37"/>
      <c r="K161" s="37"/>
      <c r="L161" s="37"/>
    </row>
    <row r="162" spans="1:12" x14ac:dyDescent="0.2">
      <c r="A162" s="37"/>
      <c r="B162" s="37"/>
      <c r="C162" s="37"/>
      <c r="D162" s="37"/>
      <c r="E162" s="37"/>
      <c r="F162" s="37"/>
      <c r="G162" s="37"/>
      <c r="H162" s="37"/>
      <c r="I162" s="37"/>
      <c r="J162" s="37"/>
      <c r="K162" s="37"/>
      <c r="L162" s="37"/>
    </row>
    <row r="163" spans="1:12" x14ac:dyDescent="0.2">
      <c r="A163" s="37"/>
      <c r="B163" s="37"/>
      <c r="C163" s="37"/>
      <c r="D163" s="37"/>
      <c r="E163" s="37"/>
      <c r="F163" s="37"/>
      <c r="G163" s="37"/>
      <c r="H163" s="37"/>
      <c r="I163" s="37"/>
      <c r="J163" s="37"/>
      <c r="K163" s="37"/>
      <c r="L163" s="37"/>
    </row>
    <row r="164" spans="1:12" x14ac:dyDescent="0.2">
      <c r="A164" s="37"/>
      <c r="B164" s="37"/>
      <c r="C164" s="37"/>
      <c r="D164" s="37"/>
      <c r="E164" s="37"/>
      <c r="F164" s="37"/>
      <c r="G164" s="37"/>
      <c r="H164" s="37"/>
      <c r="I164" s="37"/>
      <c r="J164" s="37"/>
      <c r="K164" s="37"/>
      <c r="L164" s="37"/>
    </row>
    <row r="165" spans="1:12" x14ac:dyDescent="0.2">
      <c r="A165" s="37"/>
      <c r="B165" s="37"/>
      <c r="C165" s="37"/>
      <c r="D165" s="37"/>
      <c r="E165" s="37"/>
      <c r="F165" s="37"/>
      <c r="G165" s="37"/>
      <c r="H165" s="37"/>
      <c r="I165" s="37"/>
      <c r="J165" s="37"/>
      <c r="K165" s="37"/>
      <c r="L165" s="37"/>
    </row>
    <row r="166" spans="1:12" x14ac:dyDescent="0.2">
      <c r="A166" s="37"/>
      <c r="B166" s="37"/>
      <c r="C166" s="37"/>
      <c r="D166" s="37"/>
      <c r="E166" s="37"/>
      <c r="F166" s="37"/>
      <c r="G166" s="37"/>
      <c r="H166" s="37"/>
      <c r="I166" s="37"/>
      <c r="J166" s="37"/>
      <c r="K166" s="37"/>
      <c r="L166" s="37"/>
    </row>
    <row r="167" spans="1:12" x14ac:dyDescent="0.2">
      <c r="A167" s="37"/>
      <c r="B167" s="37"/>
      <c r="C167" s="37"/>
      <c r="D167" s="37"/>
      <c r="E167" s="37"/>
      <c r="F167" s="37"/>
      <c r="G167" s="37"/>
      <c r="H167" s="37"/>
      <c r="I167" s="37"/>
      <c r="J167" s="37"/>
      <c r="K167" s="37"/>
      <c r="L167" s="37"/>
    </row>
    <row r="168" spans="1:12" x14ac:dyDescent="0.2">
      <c r="A168" s="37"/>
      <c r="B168" s="37"/>
      <c r="C168" s="37"/>
      <c r="D168" s="37"/>
      <c r="E168" s="37"/>
      <c r="F168" s="37"/>
      <c r="G168" s="37"/>
      <c r="H168" s="37"/>
      <c r="I168" s="37"/>
      <c r="J168" s="37"/>
      <c r="K168" s="37"/>
      <c r="L168" s="37"/>
    </row>
    <row r="169" spans="1:12" x14ac:dyDescent="0.2">
      <c r="A169" s="37"/>
      <c r="B169" s="37"/>
      <c r="C169" s="37"/>
      <c r="D169" s="37"/>
      <c r="E169" s="37"/>
      <c r="F169" s="37"/>
      <c r="G169" s="37"/>
      <c r="H169" s="37"/>
      <c r="I169" s="37"/>
      <c r="J169" s="37"/>
      <c r="K169" s="37"/>
      <c r="L169" s="37"/>
    </row>
    <row r="170" spans="1:12" x14ac:dyDescent="0.2">
      <c r="A170" s="37"/>
      <c r="B170" s="37"/>
      <c r="C170" s="37"/>
      <c r="D170" s="37"/>
      <c r="E170" s="37"/>
      <c r="F170" s="37"/>
      <c r="G170" s="37"/>
      <c r="H170" s="37"/>
      <c r="I170" s="37"/>
      <c r="J170" s="37"/>
      <c r="K170" s="37"/>
      <c r="L170" s="37"/>
    </row>
    <row r="171" spans="1:12" x14ac:dyDescent="0.2">
      <c r="A171" s="37"/>
      <c r="B171" s="37"/>
      <c r="C171" s="37"/>
      <c r="D171" s="37"/>
      <c r="E171" s="37"/>
      <c r="F171" s="37"/>
      <c r="G171" s="37"/>
      <c r="H171" s="37"/>
      <c r="I171" s="37"/>
      <c r="J171" s="37"/>
      <c r="K171" s="37"/>
      <c r="L171" s="37"/>
    </row>
    <row r="172" spans="1:12" x14ac:dyDescent="0.2">
      <c r="A172" s="37"/>
      <c r="B172" s="37"/>
      <c r="C172" s="37"/>
      <c r="D172" s="37"/>
      <c r="E172" s="37"/>
      <c r="F172" s="37"/>
      <c r="G172" s="37"/>
      <c r="H172" s="37"/>
      <c r="I172" s="37"/>
      <c r="J172" s="37"/>
      <c r="K172" s="37"/>
      <c r="L172" s="37"/>
    </row>
    <row r="173" spans="1:12" x14ac:dyDescent="0.2">
      <c r="A173" s="37"/>
      <c r="B173" s="37"/>
      <c r="C173" s="37"/>
      <c r="D173" s="37"/>
      <c r="E173" s="37"/>
      <c r="F173" s="37"/>
      <c r="G173" s="37"/>
      <c r="H173" s="37"/>
      <c r="I173" s="37"/>
      <c r="J173" s="37"/>
      <c r="K173" s="37"/>
      <c r="L173" s="37"/>
    </row>
    <row r="174" spans="1:12" x14ac:dyDescent="0.2">
      <c r="A174" s="37"/>
      <c r="B174" s="37"/>
      <c r="C174" s="37"/>
      <c r="D174" s="37"/>
      <c r="E174" s="37"/>
      <c r="F174" s="37"/>
      <c r="G174" s="37"/>
      <c r="H174" s="37"/>
      <c r="I174" s="37"/>
      <c r="J174" s="37"/>
      <c r="K174" s="37"/>
      <c r="L174" s="37"/>
    </row>
    <row r="175" spans="1:12" x14ac:dyDescent="0.2">
      <c r="A175" s="37"/>
      <c r="B175" s="37"/>
      <c r="C175" s="37"/>
      <c r="D175" s="37"/>
      <c r="E175" s="37"/>
      <c r="F175" s="37"/>
      <c r="G175" s="37"/>
      <c r="H175" s="37"/>
      <c r="I175" s="37"/>
      <c r="J175" s="37"/>
      <c r="K175" s="37"/>
      <c r="L175" s="37"/>
    </row>
    <row r="176" spans="1:12" x14ac:dyDescent="0.2">
      <c r="A176" s="37"/>
      <c r="B176" s="37"/>
      <c r="C176" s="37"/>
      <c r="D176" s="37"/>
      <c r="E176" s="37"/>
      <c r="F176" s="37"/>
      <c r="G176" s="37"/>
      <c r="H176" s="37"/>
      <c r="I176" s="37"/>
      <c r="J176" s="37"/>
      <c r="K176" s="37"/>
      <c r="L176" s="37"/>
    </row>
    <row r="177" spans="1:12" x14ac:dyDescent="0.2">
      <c r="A177" s="37"/>
      <c r="B177" s="37"/>
      <c r="C177" s="37"/>
      <c r="D177" s="37"/>
      <c r="E177" s="37"/>
      <c r="F177" s="37"/>
      <c r="G177" s="37"/>
      <c r="H177" s="37"/>
      <c r="I177" s="37"/>
      <c r="J177" s="37"/>
      <c r="K177" s="37"/>
      <c r="L177" s="37"/>
    </row>
    <row r="178" spans="1:12" x14ac:dyDescent="0.2">
      <c r="A178" s="37"/>
      <c r="B178" s="37"/>
      <c r="C178" s="37"/>
      <c r="D178" s="37"/>
      <c r="E178" s="37"/>
      <c r="F178" s="37"/>
      <c r="G178" s="37"/>
      <c r="H178" s="37"/>
      <c r="I178" s="37"/>
      <c r="J178" s="37"/>
      <c r="K178" s="37"/>
      <c r="L178" s="37"/>
    </row>
    <row r="179" spans="1:12" x14ac:dyDescent="0.2">
      <c r="A179" s="37"/>
      <c r="B179" s="37"/>
      <c r="C179" s="37"/>
      <c r="D179" s="37"/>
      <c r="E179" s="37"/>
      <c r="F179" s="37"/>
      <c r="G179" s="37"/>
      <c r="H179" s="37"/>
      <c r="I179" s="37"/>
      <c r="J179" s="37"/>
      <c r="K179" s="37"/>
      <c r="L179" s="37"/>
    </row>
    <row r="180" spans="1:12" x14ac:dyDescent="0.2">
      <c r="A180" s="37"/>
      <c r="B180" s="37"/>
      <c r="C180" s="37"/>
      <c r="D180" s="37"/>
      <c r="E180" s="37"/>
      <c r="F180" s="37"/>
      <c r="G180" s="37"/>
      <c r="H180" s="37"/>
      <c r="I180" s="37"/>
      <c r="J180" s="37"/>
      <c r="K180" s="37"/>
      <c r="L180" s="37"/>
    </row>
    <row r="181" spans="1:12" x14ac:dyDescent="0.2">
      <c r="A181" s="37"/>
      <c r="B181" s="37"/>
      <c r="C181" s="37"/>
      <c r="D181" s="37"/>
      <c r="E181" s="37"/>
      <c r="F181" s="37"/>
      <c r="G181" s="37"/>
      <c r="H181" s="37"/>
      <c r="I181" s="37"/>
      <c r="J181" s="37"/>
      <c r="K181" s="37"/>
      <c r="L181" s="37"/>
    </row>
    <row r="182" spans="1:12" x14ac:dyDescent="0.2">
      <c r="A182" s="37"/>
      <c r="B182" s="37"/>
      <c r="C182" s="37"/>
      <c r="D182" s="37"/>
      <c r="E182" s="37"/>
      <c r="F182" s="37"/>
      <c r="G182" s="37"/>
      <c r="H182" s="37"/>
      <c r="I182" s="37"/>
      <c r="J182" s="37"/>
      <c r="K182" s="37"/>
      <c r="L182" s="37"/>
    </row>
    <row r="183" spans="1:12" x14ac:dyDescent="0.2">
      <c r="A183" s="37"/>
      <c r="B183" s="37"/>
      <c r="C183" s="37"/>
      <c r="D183" s="37"/>
      <c r="E183" s="37"/>
      <c r="F183" s="37"/>
      <c r="G183" s="37"/>
      <c r="H183" s="37"/>
      <c r="I183" s="37"/>
      <c r="J183" s="37"/>
      <c r="K183" s="37"/>
      <c r="L183" s="37"/>
    </row>
    <row r="184" spans="1:12" x14ac:dyDescent="0.2">
      <c r="A184" s="37"/>
      <c r="B184" s="37"/>
      <c r="C184" s="37"/>
      <c r="D184" s="37"/>
      <c r="E184" s="37"/>
      <c r="F184" s="37"/>
      <c r="G184" s="37"/>
      <c r="H184" s="37"/>
      <c r="I184" s="37"/>
      <c r="J184" s="37"/>
      <c r="K184" s="37"/>
      <c r="L184" s="37"/>
    </row>
    <row r="185" spans="1:12" x14ac:dyDescent="0.2">
      <c r="A185" s="37"/>
      <c r="B185" s="37"/>
      <c r="C185" s="37"/>
      <c r="D185" s="37"/>
      <c r="E185" s="37"/>
      <c r="F185" s="37"/>
      <c r="G185" s="37"/>
      <c r="H185" s="37"/>
      <c r="I185" s="37"/>
      <c r="J185" s="37"/>
      <c r="K185" s="37"/>
      <c r="L185" s="37"/>
    </row>
    <row r="186" spans="1:12" x14ac:dyDescent="0.2">
      <c r="A186" s="37"/>
      <c r="B186" s="37"/>
      <c r="C186" s="37"/>
      <c r="D186" s="37"/>
      <c r="E186" s="37"/>
      <c r="F186" s="37"/>
      <c r="G186" s="37"/>
      <c r="H186" s="37"/>
      <c r="I186" s="37"/>
      <c r="J186" s="37"/>
      <c r="K186" s="37"/>
      <c r="L186" s="37"/>
    </row>
    <row r="187" spans="1:12" x14ac:dyDescent="0.2">
      <c r="A187" s="37"/>
      <c r="B187" s="37"/>
      <c r="C187" s="37"/>
      <c r="D187" s="37"/>
      <c r="E187" s="37"/>
      <c r="F187" s="37"/>
      <c r="G187" s="37"/>
      <c r="H187" s="37"/>
      <c r="I187" s="37"/>
      <c r="J187" s="37"/>
      <c r="K187" s="37"/>
      <c r="L187" s="37"/>
    </row>
    <row r="188" spans="1:12" x14ac:dyDescent="0.2">
      <c r="A188" s="37"/>
      <c r="B188" s="37"/>
      <c r="C188" s="37"/>
      <c r="D188" s="37"/>
      <c r="E188" s="37"/>
      <c r="F188" s="37"/>
      <c r="G188" s="37"/>
      <c r="H188" s="37"/>
      <c r="I188" s="37"/>
      <c r="J188" s="37"/>
      <c r="K188" s="37"/>
      <c r="L188" s="37"/>
    </row>
    <row r="189" spans="1:12" x14ac:dyDescent="0.2">
      <c r="A189" s="37"/>
      <c r="B189" s="37"/>
      <c r="C189" s="37"/>
      <c r="D189" s="37"/>
      <c r="E189" s="37"/>
      <c r="F189" s="37"/>
      <c r="G189" s="37"/>
      <c r="H189" s="37"/>
      <c r="I189" s="37"/>
      <c r="J189" s="37"/>
      <c r="K189" s="37"/>
      <c r="L189" s="37"/>
    </row>
    <row r="190" spans="1:12" x14ac:dyDescent="0.2">
      <c r="A190" s="37"/>
      <c r="B190" s="37"/>
      <c r="C190" s="37"/>
      <c r="D190" s="37"/>
      <c r="E190" s="37"/>
      <c r="F190" s="37"/>
      <c r="G190" s="37"/>
      <c r="H190" s="37"/>
      <c r="I190" s="37"/>
      <c r="J190" s="37"/>
      <c r="K190" s="37"/>
      <c r="L190" s="37"/>
    </row>
    <row r="191" spans="1:12" x14ac:dyDescent="0.2">
      <c r="A191" s="37"/>
      <c r="B191" s="37"/>
      <c r="C191" s="37"/>
      <c r="D191" s="37"/>
      <c r="E191" s="37"/>
      <c r="F191" s="37"/>
      <c r="G191" s="37"/>
      <c r="H191" s="37"/>
      <c r="I191" s="37"/>
      <c r="J191" s="37"/>
      <c r="K191" s="37"/>
      <c r="L191" s="37"/>
    </row>
    <row r="192" spans="1:12" x14ac:dyDescent="0.2">
      <c r="A192" s="37"/>
      <c r="B192" s="37"/>
      <c r="C192" s="37"/>
      <c r="D192" s="37"/>
      <c r="E192" s="37"/>
      <c r="F192" s="37"/>
      <c r="G192" s="37"/>
      <c r="H192" s="37"/>
      <c r="I192" s="37"/>
      <c r="J192" s="37"/>
      <c r="K192" s="37"/>
      <c r="L192" s="37"/>
    </row>
    <row r="193" spans="1:12" x14ac:dyDescent="0.2">
      <c r="A193" s="37"/>
      <c r="B193" s="37"/>
      <c r="C193" s="37"/>
      <c r="D193" s="37"/>
      <c r="E193" s="37"/>
      <c r="F193" s="37"/>
      <c r="G193" s="37"/>
      <c r="H193" s="37"/>
      <c r="I193" s="37"/>
      <c r="J193" s="37"/>
      <c r="K193" s="37"/>
      <c r="L193" s="37"/>
    </row>
    <row r="194" spans="1:12" x14ac:dyDescent="0.2">
      <c r="A194" s="37"/>
      <c r="B194" s="37"/>
      <c r="C194" s="37"/>
      <c r="D194" s="37"/>
      <c r="E194" s="37"/>
      <c r="F194" s="37"/>
      <c r="G194" s="37"/>
      <c r="H194" s="37"/>
      <c r="I194" s="37"/>
      <c r="J194" s="37"/>
      <c r="K194" s="37"/>
      <c r="L194" s="37"/>
    </row>
    <row r="195" spans="1:12" x14ac:dyDescent="0.2">
      <c r="A195" s="37"/>
      <c r="B195" s="37"/>
      <c r="C195" s="37"/>
      <c r="D195" s="37"/>
      <c r="E195" s="37"/>
      <c r="F195" s="37"/>
      <c r="G195" s="37"/>
      <c r="H195" s="37"/>
      <c r="I195" s="37"/>
      <c r="J195" s="37"/>
      <c r="K195" s="37"/>
      <c r="L195" s="37"/>
    </row>
    <row r="196" spans="1:12" x14ac:dyDescent="0.2">
      <c r="A196" s="37"/>
      <c r="B196" s="37"/>
      <c r="C196" s="37"/>
      <c r="D196" s="37"/>
      <c r="E196" s="37"/>
      <c r="F196" s="37"/>
      <c r="G196" s="37"/>
      <c r="H196" s="37"/>
      <c r="I196" s="37"/>
      <c r="J196" s="37"/>
      <c r="K196" s="37"/>
      <c r="L196" s="37"/>
    </row>
    <row r="197" spans="1:12" x14ac:dyDescent="0.2">
      <c r="A197" s="37"/>
      <c r="B197" s="37"/>
      <c r="C197" s="37"/>
      <c r="D197" s="37"/>
      <c r="E197" s="37"/>
      <c r="F197" s="37"/>
      <c r="G197" s="37"/>
      <c r="H197" s="37"/>
      <c r="I197" s="37"/>
      <c r="J197" s="37"/>
      <c r="K197" s="37"/>
      <c r="L197" s="37"/>
    </row>
    <row r="198" spans="1:12" x14ac:dyDescent="0.2">
      <c r="A198" s="37"/>
      <c r="B198" s="37"/>
      <c r="C198" s="37"/>
      <c r="D198" s="37"/>
      <c r="E198" s="37"/>
      <c r="F198" s="37"/>
      <c r="G198" s="37"/>
      <c r="H198" s="37"/>
      <c r="I198" s="37"/>
      <c r="J198" s="37"/>
      <c r="K198" s="37"/>
      <c r="L198" s="37"/>
    </row>
    <row r="199" spans="1:12" x14ac:dyDescent="0.2">
      <c r="A199" s="37"/>
      <c r="B199" s="37"/>
      <c r="C199" s="37"/>
      <c r="D199" s="37"/>
      <c r="E199" s="37"/>
      <c r="F199" s="37"/>
      <c r="G199" s="37"/>
      <c r="H199" s="37"/>
      <c r="I199" s="37"/>
      <c r="J199" s="37"/>
      <c r="K199" s="37"/>
      <c r="L199" s="37"/>
    </row>
    <row r="200" spans="1:12" x14ac:dyDescent="0.2">
      <c r="A200" s="37"/>
      <c r="B200" s="37"/>
      <c r="C200" s="37"/>
      <c r="D200" s="37"/>
      <c r="E200" s="37"/>
      <c r="F200" s="37"/>
      <c r="G200" s="37"/>
      <c r="H200" s="37"/>
      <c r="I200" s="37"/>
      <c r="J200" s="37"/>
      <c r="K200" s="37"/>
      <c r="L200" s="37"/>
    </row>
    <row r="201" spans="1:12" x14ac:dyDescent="0.2">
      <c r="A201" s="37"/>
      <c r="B201" s="37"/>
      <c r="C201" s="37"/>
      <c r="D201" s="37"/>
      <c r="E201" s="37"/>
      <c r="F201" s="37"/>
      <c r="G201" s="37"/>
      <c r="H201" s="37"/>
      <c r="I201" s="37"/>
      <c r="J201" s="37"/>
      <c r="K201" s="37"/>
      <c r="L201" s="37"/>
    </row>
    <row r="202" spans="1:12" x14ac:dyDescent="0.2">
      <c r="A202" s="37"/>
      <c r="B202" s="37"/>
      <c r="C202" s="37"/>
      <c r="D202" s="37"/>
      <c r="E202" s="37"/>
      <c r="F202" s="37"/>
      <c r="G202" s="37"/>
      <c r="H202" s="37"/>
      <c r="I202" s="37"/>
      <c r="J202" s="37"/>
      <c r="K202" s="37"/>
      <c r="L202" s="37"/>
    </row>
    <row r="203" spans="1:12" x14ac:dyDescent="0.2">
      <c r="A203" s="37"/>
      <c r="B203" s="37"/>
      <c r="C203" s="37"/>
      <c r="D203" s="37"/>
      <c r="E203" s="37"/>
      <c r="F203" s="37"/>
      <c r="G203" s="37"/>
      <c r="H203" s="37"/>
      <c r="I203" s="37"/>
      <c r="J203" s="37"/>
      <c r="K203" s="37"/>
      <c r="L203" s="37"/>
    </row>
    <row r="204" spans="1:12" x14ac:dyDescent="0.2">
      <c r="A204" s="37"/>
      <c r="B204" s="37"/>
      <c r="C204" s="37"/>
      <c r="D204" s="37"/>
      <c r="E204" s="37"/>
      <c r="F204" s="37"/>
      <c r="G204" s="37"/>
      <c r="H204" s="37"/>
      <c r="I204" s="37"/>
      <c r="J204" s="37"/>
      <c r="K204" s="37"/>
      <c r="L204" s="37"/>
    </row>
    <row r="205" spans="1:12" x14ac:dyDescent="0.2">
      <c r="A205" s="37"/>
      <c r="B205" s="37"/>
      <c r="C205" s="37"/>
      <c r="D205" s="37"/>
      <c r="E205" s="37"/>
      <c r="F205" s="37"/>
      <c r="G205" s="37"/>
      <c r="H205" s="37"/>
      <c r="I205" s="37"/>
      <c r="J205" s="37"/>
      <c r="K205" s="37"/>
      <c r="L205" s="37"/>
    </row>
    <row r="206" spans="1:12" x14ac:dyDescent="0.2">
      <c r="A206" s="37"/>
      <c r="B206" s="37"/>
      <c r="C206" s="37"/>
      <c r="D206" s="37"/>
      <c r="E206" s="37"/>
      <c r="F206" s="37"/>
      <c r="G206" s="37"/>
      <c r="H206" s="37"/>
      <c r="I206" s="37"/>
      <c r="J206" s="37"/>
      <c r="K206" s="37"/>
      <c r="L206" s="37"/>
    </row>
    <row r="207" spans="1:12" x14ac:dyDescent="0.2">
      <c r="A207" s="37"/>
      <c r="B207" s="37"/>
      <c r="C207" s="37"/>
      <c r="D207" s="37"/>
      <c r="E207" s="37"/>
      <c r="F207" s="37"/>
      <c r="G207" s="37"/>
      <c r="H207" s="37"/>
      <c r="I207" s="37"/>
      <c r="J207" s="37"/>
      <c r="K207" s="37"/>
      <c r="L207" s="37"/>
    </row>
    <row r="208" spans="1:12" x14ac:dyDescent="0.2">
      <c r="A208" s="37"/>
      <c r="B208" s="37"/>
      <c r="C208" s="37"/>
      <c r="D208" s="37"/>
      <c r="E208" s="37"/>
      <c r="F208" s="37"/>
      <c r="G208" s="37"/>
      <c r="H208" s="37"/>
      <c r="I208" s="37"/>
      <c r="J208" s="37"/>
      <c r="K208" s="37"/>
      <c r="L208" s="37"/>
    </row>
    <row r="209" spans="1:12" x14ac:dyDescent="0.2">
      <c r="A209" s="37"/>
      <c r="B209" s="37"/>
      <c r="C209" s="37"/>
      <c r="D209" s="37"/>
      <c r="E209" s="37"/>
      <c r="F209" s="37"/>
      <c r="G209" s="37"/>
      <c r="H209" s="37"/>
      <c r="I209" s="37"/>
      <c r="J209" s="37"/>
      <c r="K209" s="37"/>
      <c r="L209" s="37"/>
    </row>
    <row r="210" spans="1:12" x14ac:dyDescent="0.2">
      <c r="A210" s="37"/>
      <c r="B210" s="37"/>
      <c r="C210" s="37"/>
      <c r="D210" s="37"/>
      <c r="E210" s="37"/>
      <c r="F210" s="37"/>
      <c r="G210" s="37"/>
      <c r="H210" s="37"/>
      <c r="I210" s="37"/>
      <c r="J210" s="37"/>
      <c r="K210" s="37"/>
      <c r="L210" s="37"/>
    </row>
    <row r="211" spans="1:12" x14ac:dyDescent="0.2">
      <c r="A211" s="37"/>
      <c r="B211" s="37"/>
      <c r="C211" s="37"/>
      <c r="D211" s="37"/>
      <c r="E211" s="37"/>
      <c r="F211" s="37"/>
      <c r="G211" s="37"/>
      <c r="H211" s="37"/>
      <c r="I211" s="37"/>
      <c r="J211" s="37"/>
      <c r="K211" s="37"/>
      <c r="L211" s="37"/>
    </row>
    <row r="212" spans="1:12" x14ac:dyDescent="0.2">
      <c r="A212" s="37"/>
      <c r="B212" s="37"/>
      <c r="C212" s="37"/>
      <c r="D212" s="37"/>
      <c r="E212" s="37"/>
      <c r="F212" s="37"/>
      <c r="G212" s="37"/>
      <c r="H212" s="37"/>
      <c r="I212" s="37"/>
      <c r="J212" s="37"/>
      <c r="K212" s="37"/>
      <c r="L212" s="37"/>
    </row>
    <row r="213" spans="1:12" x14ac:dyDescent="0.2">
      <c r="A213" s="37"/>
      <c r="B213" s="37"/>
      <c r="C213" s="37"/>
      <c r="D213" s="37"/>
      <c r="E213" s="37"/>
      <c r="F213" s="37"/>
      <c r="G213" s="37"/>
      <c r="H213" s="37"/>
      <c r="I213" s="37"/>
      <c r="J213" s="37"/>
      <c r="K213" s="37"/>
      <c r="L213" s="37"/>
    </row>
    <row r="214" spans="1:12" x14ac:dyDescent="0.2">
      <c r="A214" s="37"/>
      <c r="B214" s="37"/>
      <c r="C214" s="37"/>
      <c r="D214" s="37"/>
      <c r="E214" s="37"/>
      <c r="F214" s="37"/>
      <c r="G214" s="37"/>
      <c r="H214" s="37"/>
      <c r="I214" s="37"/>
      <c r="J214" s="37"/>
      <c r="K214" s="37"/>
      <c r="L214" s="37"/>
    </row>
    <row r="215" spans="1:12" x14ac:dyDescent="0.2">
      <c r="A215" s="37"/>
      <c r="B215" s="37"/>
      <c r="C215" s="37"/>
      <c r="D215" s="37"/>
      <c r="E215" s="37"/>
      <c r="F215" s="37"/>
      <c r="G215" s="37"/>
      <c r="H215" s="37"/>
      <c r="I215" s="37"/>
      <c r="J215" s="37"/>
      <c r="K215" s="37"/>
      <c r="L215" s="37"/>
    </row>
    <row r="216" spans="1:12" x14ac:dyDescent="0.2">
      <c r="A216" s="37"/>
      <c r="B216" s="37"/>
      <c r="C216" s="37"/>
      <c r="D216" s="37"/>
      <c r="E216" s="37"/>
      <c r="F216" s="37"/>
      <c r="G216" s="37"/>
      <c r="H216" s="37"/>
      <c r="I216" s="37"/>
      <c r="J216" s="37"/>
      <c r="K216" s="37"/>
      <c r="L216" s="37"/>
    </row>
    <row r="217" spans="1:12" x14ac:dyDescent="0.2">
      <c r="A217" s="37"/>
      <c r="B217" s="37"/>
      <c r="C217" s="37"/>
      <c r="D217" s="37"/>
      <c r="E217" s="37"/>
      <c r="F217" s="37"/>
      <c r="G217" s="37"/>
      <c r="H217" s="37"/>
      <c r="I217" s="37"/>
      <c r="J217" s="37"/>
      <c r="K217" s="37"/>
      <c r="L217" s="37"/>
    </row>
    <row r="218" spans="1:12" x14ac:dyDescent="0.2">
      <c r="A218" s="37"/>
      <c r="B218" s="37"/>
      <c r="C218" s="37"/>
      <c r="D218" s="37"/>
      <c r="E218" s="37"/>
      <c r="F218" s="37"/>
      <c r="G218" s="37"/>
      <c r="H218" s="37"/>
      <c r="I218" s="37"/>
      <c r="J218" s="37"/>
      <c r="K218" s="37"/>
      <c r="L218" s="37"/>
    </row>
  </sheetData>
  <mergeCells count="41">
    <mergeCell ref="E61:E65"/>
    <mergeCell ref="L27:L31"/>
    <mergeCell ref="E27:E31"/>
    <mergeCell ref="F27:F31"/>
    <mergeCell ref="H27:H31"/>
    <mergeCell ref="I27:I31"/>
    <mergeCell ref="J27:J31"/>
    <mergeCell ref="K27:K31"/>
    <mergeCell ref="A35:F35"/>
    <mergeCell ref="E37:E41"/>
    <mergeCell ref="E43:E47"/>
    <mergeCell ref="E49:E53"/>
    <mergeCell ref="E55:E59"/>
    <mergeCell ref="L15:L19"/>
    <mergeCell ref="E21:E25"/>
    <mergeCell ref="F21:F25"/>
    <mergeCell ref="H21:H25"/>
    <mergeCell ref="I21:I25"/>
    <mergeCell ref="J21:J25"/>
    <mergeCell ref="K21:K25"/>
    <mergeCell ref="L21:L25"/>
    <mergeCell ref="E15:E19"/>
    <mergeCell ref="F15:F19"/>
    <mergeCell ref="H15:H19"/>
    <mergeCell ref="I15:I19"/>
    <mergeCell ref="J15:J19"/>
    <mergeCell ref="K15:K19"/>
    <mergeCell ref="L3:L7"/>
    <mergeCell ref="E9:E13"/>
    <mergeCell ref="F9:F13"/>
    <mergeCell ref="H9:H13"/>
    <mergeCell ref="I9:I13"/>
    <mergeCell ref="J9:J13"/>
    <mergeCell ref="K9:K13"/>
    <mergeCell ref="L9:L13"/>
    <mergeCell ref="E3:E7"/>
    <mergeCell ref="F3:F7"/>
    <mergeCell ref="H3:H7"/>
    <mergeCell ref="I3:I7"/>
    <mergeCell ref="J3:J7"/>
    <mergeCell ref="K3:K7"/>
  </mergeCells>
  <printOptions horizontalCentered="1"/>
  <pageMargins left="0.7" right="0.7" top="1.25" bottom="0.75" header="0.3" footer="0.3"/>
  <pageSetup scale="39" orientation="landscape" r:id="rId1"/>
  <headerFooter>
    <oddHeader xml:space="preserve">&amp;C&amp;20Study B05897
Test #2
</oddHeader>
    <oddFooter>Page &amp;P of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846186-8E72-4ACD-8707-C842E67EB8FC}">
  <dimension ref="A1:P219"/>
  <sheetViews>
    <sheetView zoomScale="60" zoomScaleNormal="60" zoomScaleSheetLayoutView="70" workbookViewId="0"/>
  </sheetViews>
  <sheetFormatPr defaultColWidth="9.140625" defaultRowHeight="15" x14ac:dyDescent="0.2"/>
  <cols>
    <col min="1" max="1" width="57.42578125" style="33" customWidth="1"/>
    <col min="2" max="2" width="27.28515625" style="33" bestFit="1" customWidth="1"/>
    <col min="3" max="3" width="24.28515625" style="33" bestFit="1" customWidth="1"/>
    <col min="4" max="4" width="27" style="33" customWidth="1"/>
    <col min="5" max="6" width="17" style="33" customWidth="1"/>
    <col min="7" max="7" width="20.5703125" style="34" customWidth="1"/>
    <col min="8" max="8" width="16.42578125" style="35" customWidth="1"/>
    <col min="9" max="9" width="16.28515625" style="36" bestFit="1" customWidth="1"/>
    <col min="10" max="10" width="25.5703125" style="34" customWidth="1"/>
    <col min="11" max="11" width="14.42578125" style="34" customWidth="1"/>
    <col min="12" max="12" width="18.5703125" style="34" customWidth="1"/>
    <col min="13" max="16384" width="9.140625" style="37"/>
  </cols>
  <sheetData>
    <row r="1" spans="1:16" ht="15.75" thickBot="1" x14ac:dyDescent="0.25"/>
    <row r="2" spans="1:16" s="45" customFormat="1" ht="66" customHeight="1" x14ac:dyDescent="0.25">
      <c r="A2" s="38" t="s">
        <v>50</v>
      </c>
      <c r="B2" s="39" t="s">
        <v>51</v>
      </c>
      <c r="C2" s="39" t="s">
        <v>52</v>
      </c>
      <c r="D2" s="39" t="s">
        <v>53</v>
      </c>
      <c r="E2" s="39" t="s">
        <v>54</v>
      </c>
      <c r="F2" s="39" t="s">
        <v>55</v>
      </c>
      <c r="G2" s="40" t="s">
        <v>56</v>
      </c>
      <c r="H2" s="41" t="s">
        <v>57</v>
      </c>
      <c r="I2" s="42" t="s">
        <v>58</v>
      </c>
      <c r="J2" s="43" t="s">
        <v>59</v>
      </c>
      <c r="K2" s="42" t="s">
        <v>21</v>
      </c>
      <c r="L2" s="44" t="s">
        <v>41</v>
      </c>
    </row>
    <row r="3" spans="1:16" ht="19.5" customHeight="1" thickTop="1" x14ac:dyDescent="0.2">
      <c r="A3" s="81" t="s">
        <v>154</v>
      </c>
      <c r="B3" s="103">
        <v>184000</v>
      </c>
      <c r="C3" s="103">
        <v>559</v>
      </c>
      <c r="D3" s="103">
        <f t="shared" ref="D3:D7" si="0">C3*2</f>
        <v>1118</v>
      </c>
      <c r="E3" s="144">
        <f>AVERAGE(D3:D7)</f>
        <v>1488.8</v>
      </c>
      <c r="F3" s="144">
        <f>STDEV(D3:D7)</f>
        <v>412.15676629166262</v>
      </c>
      <c r="G3" s="105">
        <f t="shared" ref="G3:G32" si="1">LOG(D3)</f>
        <v>3.0484418035504044</v>
      </c>
      <c r="H3" s="146">
        <f>AVERAGE(G3:G7)</f>
        <v>3.1601028120057988</v>
      </c>
      <c r="I3" s="148">
        <f>STDEV(G3:G7)^2</f>
        <v>1.3549840826432536E-2</v>
      </c>
      <c r="J3" s="140">
        <f>P4-H3</f>
        <v>2.104715011003738</v>
      </c>
      <c r="K3" s="142">
        <f>SQRT(I3)/SQRT(5)</f>
        <v>5.2057354574416348E-2</v>
      </c>
      <c r="L3" s="134">
        <f>1.96*K3</f>
        <v>0.10203241496585604</v>
      </c>
    </row>
    <row r="4" spans="1:16" ht="20.100000000000001" customHeight="1" x14ac:dyDescent="0.2">
      <c r="A4" s="82" t="s">
        <v>155</v>
      </c>
      <c r="B4" s="104">
        <v>184000</v>
      </c>
      <c r="C4" s="104">
        <v>772</v>
      </c>
      <c r="D4" s="104">
        <f t="shared" si="0"/>
        <v>1544</v>
      </c>
      <c r="E4" s="145"/>
      <c r="F4" s="145"/>
      <c r="G4" s="106">
        <f t="shared" si="1"/>
        <v>3.1886472959997172</v>
      </c>
      <c r="H4" s="147"/>
      <c r="I4" s="149"/>
      <c r="J4" s="141"/>
      <c r="K4" s="143"/>
      <c r="L4" s="135"/>
      <c r="O4" s="34" t="s">
        <v>62</v>
      </c>
      <c r="P4" s="34">
        <f>LOG(B3)</f>
        <v>5.2648178230095368</v>
      </c>
    </row>
    <row r="5" spans="1:16" ht="19.5" customHeight="1" x14ac:dyDescent="0.2">
      <c r="A5" s="82" t="s">
        <v>156</v>
      </c>
      <c r="B5" s="104">
        <v>184000</v>
      </c>
      <c r="C5" s="104">
        <v>772</v>
      </c>
      <c r="D5" s="104">
        <f t="shared" si="0"/>
        <v>1544</v>
      </c>
      <c r="E5" s="145"/>
      <c r="F5" s="145"/>
      <c r="G5" s="106">
        <f t="shared" si="1"/>
        <v>3.1886472959997172</v>
      </c>
      <c r="H5" s="147"/>
      <c r="I5" s="149"/>
      <c r="J5" s="141"/>
      <c r="K5" s="143"/>
      <c r="L5" s="135"/>
    </row>
    <row r="6" spans="1:16" ht="19.5" customHeight="1" x14ac:dyDescent="0.2">
      <c r="A6" s="82" t="s">
        <v>157</v>
      </c>
      <c r="B6" s="104">
        <v>184000</v>
      </c>
      <c r="C6" s="104">
        <v>559</v>
      </c>
      <c r="D6" s="104">
        <f t="shared" si="0"/>
        <v>1118</v>
      </c>
      <c r="E6" s="145"/>
      <c r="F6" s="145"/>
      <c r="G6" s="106">
        <f t="shared" si="1"/>
        <v>3.0484418035504044</v>
      </c>
      <c r="H6" s="147"/>
      <c r="I6" s="149"/>
      <c r="J6" s="141"/>
      <c r="K6" s="143"/>
      <c r="L6" s="135"/>
    </row>
    <row r="7" spans="1:16" ht="20.100000000000001" customHeight="1" thickBot="1" x14ac:dyDescent="0.25">
      <c r="A7" s="82" t="s">
        <v>158</v>
      </c>
      <c r="B7" s="104">
        <v>184000</v>
      </c>
      <c r="C7" s="104">
        <v>1060</v>
      </c>
      <c r="D7" s="104">
        <f t="shared" si="0"/>
        <v>2120</v>
      </c>
      <c r="E7" s="145"/>
      <c r="F7" s="145"/>
      <c r="G7" s="106">
        <f t="shared" si="1"/>
        <v>3.3263358609287512</v>
      </c>
      <c r="H7" s="147"/>
      <c r="I7" s="149"/>
      <c r="J7" s="141"/>
      <c r="K7" s="143"/>
      <c r="L7" s="135"/>
    </row>
    <row r="8" spans="1:16" ht="20.100000000000001" customHeight="1" thickBot="1" x14ac:dyDescent="0.25">
      <c r="A8" s="85" t="s">
        <v>159</v>
      </c>
      <c r="B8" s="86">
        <v>0</v>
      </c>
      <c r="C8" s="86" t="s">
        <v>67</v>
      </c>
      <c r="D8" s="86">
        <v>0</v>
      </c>
      <c r="E8" s="62"/>
      <c r="F8" s="62"/>
      <c r="G8" s="63" t="e">
        <f t="shared" si="1"/>
        <v>#NUM!</v>
      </c>
      <c r="H8" s="63"/>
      <c r="I8" s="64"/>
      <c r="J8" s="50"/>
      <c r="K8" s="51"/>
      <c r="L8" s="52"/>
    </row>
    <row r="9" spans="1:16" ht="20.100000000000001" customHeight="1" thickTop="1" x14ac:dyDescent="0.2">
      <c r="A9" s="65" t="s">
        <v>160</v>
      </c>
      <c r="B9" s="66">
        <v>184000</v>
      </c>
      <c r="C9" s="67">
        <v>14.95</v>
      </c>
      <c r="D9" s="66">
        <f>C9*2</f>
        <v>29.9</v>
      </c>
      <c r="E9" s="180">
        <f>AVERAGE(D9:D13)</f>
        <v>211.37200000000001</v>
      </c>
      <c r="F9" s="180">
        <f>STDEV(D9:D13)</f>
        <v>226.93391972113818</v>
      </c>
      <c r="G9" s="68">
        <f t="shared" si="1"/>
        <v>1.4756711883244296</v>
      </c>
      <c r="H9" s="181">
        <f>AVERAGE(G9:G13)</f>
        <v>2.049746884724402</v>
      </c>
      <c r="I9" s="181">
        <f>STDEV(G9:G13)^2</f>
        <v>0.35381826957867535</v>
      </c>
      <c r="J9" s="172">
        <f>$H$3-H9</f>
        <v>1.1103559272813968</v>
      </c>
      <c r="K9" s="165">
        <f>SQRT(I9)/SQRT(5)</f>
        <v>0.26601438667059918</v>
      </c>
      <c r="L9" s="177">
        <f>1.96*K9</f>
        <v>0.5213881978743744</v>
      </c>
    </row>
    <row r="10" spans="1:16" ht="20.100000000000001" customHeight="1" x14ac:dyDescent="0.2">
      <c r="A10" s="54" t="s">
        <v>161</v>
      </c>
      <c r="B10" s="100">
        <v>184000</v>
      </c>
      <c r="C10" s="100">
        <v>13.1</v>
      </c>
      <c r="D10" s="100">
        <f t="shared" ref="D10:D13" si="2">C10*2</f>
        <v>26.2</v>
      </c>
      <c r="E10" s="180"/>
      <c r="F10" s="180"/>
      <c r="G10" s="102">
        <f t="shared" si="1"/>
        <v>1.4183012913197455</v>
      </c>
      <c r="H10" s="181"/>
      <c r="I10" s="181"/>
      <c r="J10" s="173"/>
      <c r="K10" s="166"/>
      <c r="L10" s="178"/>
    </row>
    <row r="11" spans="1:16" ht="20.100000000000001" customHeight="1" x14ac:dyDescent="0.2">
      <c r="A11" s="54" t="s">
        <v>162</v>
      </c>
      <c r="B11" s="100">
        <v>184000</v>
      </c>
      <c r="C11" s="100">
        <v>65.38</v>
      </c>
      <c r="D11" s="100">
        <f t="shared" si="2"/>
        <v>130.76</v>
      </c>
      <c r="E11" s="180"/>
      <c r="F11" s="180"/>
      <c r="G11" s="102">
        <f t="shared" si="1"/>
        <v>2.1164749119083313</v>
      </c>
      <c r="H11" s="181"/>
      <c r="I11" s="181"/>
      <c r="J11" s="173"/>
      <c r="K11" s="166"/>
      <c r="L11" s="178"/>
    </row>
    <row r="12" spans="1:16" ht="20.100000000000001" customHeight="1" x14ac:dyDescent="0.2">
      <c r="A12" s="54" t="s">
        <v>163</v>
      </c>
      <c r="B12" s="100">
        <v>184000</v>
      </c>
      <c r="C12" s="96">
        <v>281</v>
      </c>
      <c r="D12" s="100">
        <f t="shared" si="2"/>
        <v>562</v>
      </c>
      <c r="E12" s="180"/>
      <c r="F12" s="180"/>
      <c r="G12" s="102">
        <f t="shared" si="1"/>
        <v>2.7497363155690611</v>
      </c>
      <c r="H12" s="181"/>
      <c r="I12" s="181"/>
      <c r="J12" s="173"/>
      <c r="K12" s="166"/>
      <c r="L12" s="178"/>
    </row>
    <row r="13" spans="1:16" ht="20.100000000000001" customHeight="1" thickBot="1" x14ac:dyDescent="0.25">
      <c r="A13" s="54" t="s">
        <v>164</v>
      </c>
      <c r="B13" s="100">
        <v>184000</v>
      </c>
      <c r="C13" s="100">
        <v>154</v>
      </c>
      <c r="D13" s="100">
        <f t="shared" si="2"/>
        <v>308</v>
      </c>
      <c r="E13" s="180"/>
      <c r="F13" s="180"/>
      <c r="G13" s="102">
        <f t="shared" si="1"/>
        <v>2.4885507165004443</v>
      </c>
      <c r="H13" s="181"/>
      <c r="I13" s="181"/>
      <c r="J13" s="174"/>
      <c r="K13" s="167"/>
      <c r="L13" s="179"/>
    </row>
    <row r="14" spans="1:16" ht="20.100000000000001" customHeight="1" thickBot="1" x14ac:dyDescent="0.25">
      <c r="A14" s="69" t="s">
        <v>165</v>
      </c>
      <c r="B14" s="61">
        <v>0</v>
      </c>
      <c r="C14" s="61" t="s">
        <v>67</v>
      </c>
      <c r="D14" s="61">
        <v>0</v>
      </c>
      <c r="E14" s="46"/>
      <c r="F14" s="46"/>
      <c r="G14" s="47" t="e">
        <f t="shared" si="1"/>
        <v>#NUM!</v>
      </c>
      <c r="H14" s="48"/>
      <c r="I14" s="48"/>
      <c r="J14" s="57"/>
      <c r="K14" s="58"/>
      <c r="L14" s="59"/>
    </row>
    <row r="15" spans="1:16" ht="20.100000000000001" customHeight="1" thickTop="1" x14ac:dyDescent="0.2">
      <c r="A15" s="65" t="s">
        <v>166</v>
      </c>
      <c r="B15" s="66">
        <v>184000</v>
      </c>
      <c r="C15" s="67" t="s">
        <v>67</v>
      </c>
      <c r="D15" s="66">
        <v>1</v>
      </c>
      <c r="E15" s="180">
        <f>AVERAGE(D15:D19)</f>
        <v>8.6</v>
      </c>
      <c r="F15" s="180">
        <f>STDEV(D15:D19)</f>
        <v>10.406728592598157</v>
      </c>
      <c r="G15" s="68">
        <f t="shared" si="1"/>
        <v>0</v>
      </c>
      <c r="H15" s="181">
        <f>AVERAGE(G15:G19)</f>
        <v>0.52041199826559248</v>
      </c>
      <c r="I15" s="181">
        <f>STDEV(G15:G19)^2</f>
        <v>0.50780371488522569</v>
      </c>
      <c r="J15" s="172">
        <f>$H$3-H15</f>
        <v>2.6396908137402062</v>
      </c>
      <c r="K15" s="165">
        <f>SQRT(I15)/SQRT(5)</f>
        <v>0.31868596294321644</v>
      </c>
      <c r="L15" s="177">
        <f>1.96*K15</f>
        <v>0.62462448736870424</v>
      </c>
    </row>
    <row r="16" spans="1:16" ht="20.100000000000001" customHeight="1" x14ac:dyDescent="0.2">
      <c r="A16" s="54" t="s">
        <v>167</v>
      </c>
      <c r="B16" s="100">
        <v>184000</v>
      </c>
      <c r="C16" s="100" t="s">
        <v>67</v>
      </c>
      <c r="D16" s="100">
        <v>1</v>
      </c>
      <c r="E16" s="180"/>
      <c r="F16" s="180"/>
      <c r="G16" s="102">
        <f t="shared" si="1"/>
        <v>0</v>
      </c>
      <c r="H16" s="181"/>
      <c r="I16" s="181"/>
      <c r="J16" s="173"/>
      <c r="K16" s="166"/>
      <c r="L16" s="178"/>
    </row>
    <row r="17" spans="1:12" ht="20.100000000000001" customHeight="1" x14ac:dyDescent="0.2">
      <c r="A17" s="54" t="s">
        <v>168</v>
      </c>
      <c r="B17" s="100">
        <v>184000</v>
      </c>
      <c r="C17" s="100" t="s">
        <v>69</v>
      </c>
      <c r="D17" s="100">
        <v>20</v>
      </c>
      <c r="E17" s="180"/>
      <c r="F17" s="180"/>
      <c r="G17" s="102">
        <f t="shared" si="1"/>
        <v>1.3010299956639813</v>
      </c>
      <c r="H17" s="181"/>
      <c r="I17" s="181"/>
      <c r="J17" s="173"/>
      <c r="K17" s="166"/>
      <c r="L17" s="178"/>
    </row>
    <row r="18" spans="1:12" ht="20.100000000000001" customHeight="1" x14ac:dyDescent="0.2">
      <c r="A18" s="54" t="s">
        <v>169</v>
      </c>
      <c r="B18" s="100">
        <v>184000</v>
      </c>
      <c r="C18" s="96" t="s">
        <v>67</v>
      </c>
      <c r="D18" s="100">
        <v>1</v>
      </c>
      <c r="E18" s="180"/>
      <c r="F18" s="180"/>
      <c r="G18" s="102">
        <f t="shared" si="1"/>
        <v>0</v>
      </c>
      <c r="H18" s="181"/>
      <c r="I18" s="181"/>
      <c r="J18" s="173"/>
      <c r="K18" s="166"/>
      <c r="L18" s="178"/>
    </row>
    <row r="19" spans="1:12" ht="20.100000000000001" customHeight="1" thickBot="1" x14ac:dyDescent="0.25">
      <c r="A19" s="54" t="s">
        <v>170</v>
      </c>
      <c r="B19" s="100">
        <v>184000</v>
      </c>
      <c r="C19" s="100" t="s">
        <v>69</v>
      </c>
      <c r="D19" s="100">
        <v>20</v>
      </c>
      <c r="E19" s="180"/>
      <c r="F19" s="180"/>
      <c r="G19" s="102">
        <f t="shared" si="1"/>
        <v>1.3010299956639813</v>
      </c>
      <c r="H19" s="181"/>
      <c r="I19" s="181"/>
      <c r="J19" s="174"/>
      <c r="K19" s="167"/>
      <c r="L19" s="179"/>
    </row>
    <row r="20" spans="1:12" ht="20.100000000000001" customHeight="1" thickBot="1" x14ac:dyDescent="0.25">
      <c r="A20" s="69" t="s">
        <v>171</v>
      </c>
      <c r="B20" s="61">
        <v>0</v>
      </c>
      <c r="C20" s="61" t="s">
        <v>67</v>
      </c>
      <c r="D20" s="61">
        <v>0</v>
      </c>
      <c r="E20" s="46"/>
      <c r="F20" s="46"/>
      <c r="G20" s="47" t="e">
        <f t="shared" si="1"/>
        <v>#NUM!</v>
      </c>
      <c r="H20" s="48"/>
      <c r="I20" s="48"/>
      <c r="J20" s="57"/>
      <c r="K20" s="58"/>
      <c r="L20" s="59"/>
    </row>
    <row r="21" spans="1:12" ht="20.100000000000001" customHeight="1" thickTop="1" x14ac:dyDescent="0.2">
      <c r="A21" s="65" t="s">
        <v>172</v>
      </c>
      <c r="B21" s="66">
        <v>184000</v>
      </c>
      <c r="C21" s="67">
        <v>13.08</v>
      </c>
      <c r="D21" s="67">
        <f>C21*2</f>
        <v>26.16</v>
      </c>
      <c r="E21" s="170">
        <f>AVERAGE(D21:D25)</f>
        <v>11.071999999999999</v>
      </c>
      <c r="F21" s="170">
        <f>STDEV(D21:D25)</f>
        <v>13.791661248740123</v>
      </c>
      <c r="G21" s="70">
        <f t="shared" si="1"/>
        <v>1.4176377396522297</v>
      </c>
      <c r="H21" s="171">
        <f>AVERAGE(G21:G25)</f>
        <v>0.56718780619439502</v>
      </c>
      <c r="I21" s="171">
        <f>STDEV(G21:G25)^2</f>
        <v>0.60319131909187207</v>
      </c>
      <c r="J21" s="172">
        <f>$H$3-H21</f>
        <v>2.5929150058114039</v>
      </c>
      <c r="K21" s="175">
        <f>SQRT(I21)/SQRT(5)</f>
        <v>0.3473301942221183</v>
      </c>
      <c r="L21" s="168">
        <f>1.96*K21</f>
        <v>0.68076718067535191</v>
      </c>
    </row>
    <row r="22" spans="1:12" ht="20.100000000000001" customHeight="1" x14ac:dyDescent="0.2">
      <c r="A22" s="54" t="s">
        <v>173</v>
      </c>
      <c r="B22" s="100">
        <v>184000</v>
      </c>
      <c r="C22" s="96">
        <v>13.1</v>
      </c>
      <c r="D22" s="96">
        <f>C22*2</f>
        <v>26.2</v>
      </c>
      <c r="E22" s="170"/>
      <c r="F22" s="170"/>
      <c r="G22" s="98">
        <f t="shared" si="1"/>
        <v>1.4183012913197455</v>
      </c>
      <c r="H22" s="171"/>
      <c r="I22" s="171"/>
      <c r="J22" s="173"/>
      <c r="K22" s="175"/>
      <c r="L22" s="168"/>
    </row>
    <row r="23" spans="1:12" ht="20.100000000000001" customHeight="1" x14ac:dyDescent="0.2">
      <c r="A23" s="54" t="s">
        <v>174</v>
      </c>
      <c r="B23" s="100">
        <v>184000</v>
      </c>
      <c r="C23" s="96" t="s">
        <v>67</v>
      </c>
      <c r="D23" s="96">
        <v>1</v>
      </c>
      <c r="E23" s="170"/>
      <c r="F23" s="170"/>
      <c r="G23" s="98">
        <f t="shared" si="1"/>
        <v>0</v>
      </c>
      <c r="H23" s="171"/>
      <c r="I23" s="171"/>
      <c r="J23" s="173"/>
      <c r="K23" s="175"/>
      <c r="L23" s="168"/>
    </row>
    <row r="24" spans="1:12" ht="20.100000000000001" customHeight="1" x14ac:dyDescent="0.2">
      <c r="A24" s="54" t="s">
        <v>175</v>
      </c>
      <c r="B24" s="100">
        <v>184000</v>
      </c>
      <c r="C24" s="96" t="s">
        <v>67</v>
      </c>
      <c r="D24" s="96">
        <v>1</v>
      </c>
      <c r="E24" s="170"/>
      <c r="F24" s="170"/>
      <c r="G24" s="98">
        <f t="shared" si="1"/>
        <v>0</v>
      </c>
      <c r="H24" s="171"/>
      <c r="I24" s="171"/>
      <c r="J24" s="173"/>
      <c r="K24" s="175"/>
      <c r="L24" s="168"/>
    </row>
    <row r="25" spans="1:12" ht="20.100000000000001" customHeight="1" thickBot="1" x14ac:dyDescent="0.25">
      <c r="A25" s="54" t="s">
        <v>176</v>
      </c>
      <c r="B25" s="100">
        <v>184000</v>
      </c>
      <c r="C25" s="96" t="s">
        <v>67</v>
      </c>
      <c r="D25" s="96">
        <v>1</v>
      </c>
      <c r="E25" s="170"/>
      <c r="F25" s="170"/>
      <c r="G25" s="98">
        <f t="shared" si="1"/>
        <v>0</v>
      </c>
      <c r="H25" s="171"/>
      <c r="I25" s="171"/>
      <c r="J25" s="174"/>
      <c r="K25" s="176"/>
      <c r="L25" s="169"/>
    </row>
    <row r="26" spans="1:12" ht="20.100000000000001" customHeight="1" thickBot="1" x14ac:dyDescent="0.25">
      <c r="A26" s="69" t="s">
        <v>177</v>
      </c>
      <c r="B26" s="61">
        <v>0</v>
      </c>
      <c r="C26" s="79" t="s">
        <v>67</v>
      </c>
      <c r="D26" s="79">
        <v>0</v>
      </c>
      <c r="E26" s="46"/>
      <c r="F26" s="46"/>
      <c r="G26" s="47" t="e">
        <f t="shared" si="1"/>
        <v>#NUM!</v>
      </c>
      <c r="H26" s="48">
        <v>3</v>
      </c>
      <c r="I26" s="48"/>
      <c r="J26" s="57"/>
      <c r="K26" s="58"/>
      <c r="L26" s="59"/>
    </row>
    <row r="27" spans="1:12" ht="19.5" customHeight="1" thickTop="1" x14ac:dyDescent="0.2">
      <c r="A27" s="65" t="s">
        <v>178</v>
      </c>
      <c r="B27" s="66">
        <v>184000</v>
      </c>
      <c r="C27" s="95" t="s">
        <v>67</v>
      </c>
      <c r="D27" s="95">
        <v>1</v>
      </c>
      <c r="E27" s="150">
        <f>AVERAGE(D27:D31)</f>
        <v>1</v>
      </c>
      <c r="F27" s="150">
        <f>STDEV(D27:D31)</f>
        <v>0</v>
      </c>
      <c r="G27" s="97">
        <f t="shared" si="1"/>
        <v>0</v>
      </c>
      <c r="H27" s="152">
        <f>AVERAGE(G27:G31)</f>
        <v>0</v>
      </c>
      <c r="I27" s="152">
        <f>STDEV(G27:G31)^2</f>
        <v>0</v>
      </c>
      <c r="J27" s="140">
        <f>$H$3-H27</f>
        <v>3.1601028120057988</v>
      </c>
      <c r="K27" s="154">
        <f>SQRT(I27)/SQRT(5)</f>
        <v>0</v>
      </c>
      <c r="L27" s="156">
        <f>1.96*K27</f>
        <v>0</v>
      </c>
    </row>
    <row r="28" spans="1:12" ht="20.100000000000001" customHeight="1" x14ac:dyDescent="0.2">
      <c r="A28" s="54" t="s">
        <v>179</v>
      </c>
      <c r="B28" s="100">
        <v>184000</v>
      </c>
      <c r="C28" s="96" t="s">
        <v>67</v>
      </c>
      <c r="D28" s="96">
        <v>1</v>
      </c>
      <c r="E28" s="151"/>
      <c r="F28" s="151"/>
      <c r="G28" s="98">
        <f t="shared" si="1"/>
        <v>0</v>
      </c>
      <c r="H28" s="153"/>
      <c r="I28" s="153"/>
      <c r="J28" s="141"/>
      <c r="K28" s="155"/>
      <c r="L28" s="157"/>
    </row>
    <row r="29" spans="1:12" ht="20.100000000000001" customHeight="1" x14ac:dyDescent="0.2">
      <c r="A29" s="54" t="s">
        <v>180</v>
      </c>
      <c r="B29" s="100">
        <v>184000</v>
      </c>
      <c r="C29" s="96" t="s">
        <v>67</v>
      </c>
      <c r="D29" s="96">
        <v>1</v>
      </c>
      <c r="E29" s="151"/>
      <c r="F29" s="151"/>
      <c r="G29" s="98">
        <f t="shared" si="1"/>
        <v>0</v>
      </c>
      <c r="H29" s="153"/>
      <c r="I29" s="153"/>
      <c r="J29" s="141"/>
      <c r="K29" s="155"/>
      <c r="L29" s="157"/>
    </row>
    <row r="30" spans="1:12" ht="20.100000000000001" customHeight="1" x14ac:dyDescent="0.2">
      <c r="A30" s="54" t="s">
        <v>181</v>
      </c>
      <c r="B30" s="100">
        <v>184000</v>
      </c>
      <c r="C30" s="96" t="s">
        <v>67</v>
      </c>
      <c r="D30" s="96">
        <v>1</v>
      </c>
      <c r="E30" s="151"/>
      <c r="F30" s="151"/>
      <c r="G30" s="98">
        <f t="shared" si="1"/>
        <v>0</v>
      </c>
      <c r="H30" s="153"/>
      <c r="I30" s="153"/>
      <c r="J30" s="141"/>
      <c r="K30" s="155"/>
      <c r="L30" s="157"/>
    </row>
    <row r="31" spans="1:12" ht="20.100000000000001" customHeight="1" thickBot="1" x14ac:dyDescent="0.25">
      <c r="A31" s="54" t="s">
        <v>182</v>
      </c>
      <c r="B31" s="100">
        <v>184000</v>
      </c>
      <c r="C31" s="60" t="s">
        <v>67</v>
      </c>
      <c r="D31" s="96">
        <v>1</v>
      </c>
      <c r="E31" s="151"/>
      <c r="F31" s="151"/>
      <c r="G31" s="98">
        <f t="shared" si="1"/>
        <v>0</v>
      </c>
      <c r="H31" s="153"/>
      <c r="I31" s="153"/>
      <c r="J31" s="141"/>
      <c r="K31" s="155"/>
      <c r="L31" s="157"/>
    </row>
    <row r="32" spans="1:12" ht="20.100000000000001" customHeight="1" thickBot="1" x14ac:dyDescent="0.25">
      <c r="A32" s="71" t="s">
        <v>183</v>
      </c>
      <c r="B32" s="72">
        <v>0</v>
      </c>
      <c r="C32" s="72" t="s">
        <v>67</v>
      </c>
      <c r="D32" s="72">
        <v>0</v>
      </c>
      <c r="E32" s="73"/>
      <c r="F32" s="73"/>
      <c r="G32" s="74" t="e">
        <f t="shared" si="1"/>
        <v>#NUM!</v>
      </c>
      <c r="H32" s="74"/>
      <c r="I32" s="74"/>
      <c r="J32" s="75"/>
      <c r="K32" s="76"/>
      <c r="L32" s="77"/>
    </row>
    <row r="33" spans="1:12" ht="15.75" thickTop="1" x14ac:dyDescent="0.2">
      <c r="A33" s="37"/>
      <c r="B33" s="37"/>
      <c r="C33" s="37"/>
      <c r="D33" s="37"/>
      <c r="E33" s="37"/>
      <c r="F33" s="37"/>
      <c r="G33" s="37"/>
      <c r="H33" s="37"/>
      <c r="I33" s="37"/>
      <c r="J33" s="37"/>
      <c r="K33" s="37"/>
      <c r="L33" s="37"/>
    </row>
    <row r="34" spans="1:12" ht="20.100000000000001" customHeight="1" x14ac:dyDescent="0.2">
      <c r="A34" s="37"/>
      <c r="B34" s="37"/>
      <c r="C34" s="37"/>
      <c r="D34" s="37"/>
      <c r="E34" s="37"/>
      <c r="F34" s="37"/>
      <c r="G34" s="37"/>
      <c r="H34" s="37"/>
      <c r="I34" s="37"/>
      <c r="J34" s="37"/>
      <c r="K34" s="37"/>
      <c r="L34" s="37"/>
    </row>
    <row r="35" spans="1:12" ht="36.75" customHeight="1" x14ac:dyDescent="0.2">
      <c r="A35" s="160" t="s">
        <v>93</v>
      </c>
      <c r="B35" s="160"/>
      <c r="C35" s="160"/>
      <c r="D35" s="160"/>
      <c r="E35" s="160"/>
      <c r="F35" s="160"/>
      <c r="G35" s="37"/>
      <c r="H35" s="37"/>
      <c r="I35" s="37"/>
      <c r="J35" s="37"/>
      <c r="K35" s="37"/>
      <c r="L35" s="37"/>
    </row>
    <row r="36" spans="1:12" ht="39" customHeight="1" x14ac:dyDescent="0.2">
      <c r="A36" s="38" t="s">
        <v>50</v>
      </c>
      <c r="B36" s="39" t="s">
        <v>51</v>
      </c>
      <c r="C36" s="39" t="s">
        <v>52</v>
      </c>
      <c r="D36" s="39" t="s">
        <v>53</v>
      </c>
      <c r="E36" s="39" t="s">
        <v>54</v>
      </c>
      <c r="F36" s="37"/>
      <c r="G36" s="37"/>
      <c r="H36" s="37"/>
      <c r="I36" s="37"/>
      <c r="J36" s="37"/>
      <c r="K36" s="37"/>
      <c r="L36" s="37"/>
    </row>
    <row r="37" spans="1:12" ht="20.100000000000001" customHeight="1" x14ac:dyDescent="0.2">
      <c r="A37" s="81" t="s">
        <v>154</v>
      </c>
      <c r="B37" s="113">
        <v>184000</v>
      </c>
      <c r="C37" s="113">
        <v>559</v>
      </c>
      <c r="D37" s="113">
        <f t="shared" ref="D37:D41" si="3">C37*2</f>
        <v>1118</v>
      </c>
      <c r="E37" s="161">
        <f>AVERAGE(D37:D41)</f>
        <v>1488.8</v>
      </c>
      <c r="F37" s="37"/>
      <c r="G37" s="37"/>
      <c r="H37" s="37"/>
      <c r="I37" s="37"/>
      <c r="J37" s="37"/>
      <c r="K37" s="37"/>
      <c r="L37" s="37"/>
    </row>
    <row r="38" spans="1:12" ht="20.100000000000001" customHeight="1" x14ac:dyDescent="0.2">
      <c r="A38" s="82" t="s">
        <v>155</v>
      </c>
      <c r="B38" s="114">
        <v>184000</v>
      </c>
      <c r="C38" s="114">
        <v>772</v>
      </c>
      <c r="D38" s="114">
        <f t="shared" si="3"/>
        <v>1544</v>
      </c>
      <c r="E38" s="162"/>
      <c r="F38" s="37"/>
      <c r="G38" s="37"/>
      <c r="H38" s="37"/>
      <c r="I38" s="37"/>
      <c r="J38" s="37"/>
      <c r="K38" s="37"/>
      <c r="L38" s="37"/>
    </row>
    <row r="39" spans="1:12" ht="20.100000000000001" customHeight="1" x14ac:dyDescent="0.2">
      <c r="A39" s="82" t="s">
        <v>156</v>
      </c>
      <c r="B39" s="114">
        <v>184000</v>
      </c>
      <c r="C39" s="114">
        <v>772</v>
      </c>
      <c r="D39" s="114">
        <f t="shared" si="3"/>
        <v>1544</v>
      </c>
      <c r="E39" s="162"/>
      <c r="F39" s="37"/>
      <c r="G39" s="37"/>
      <c r="H39" s="37"/>
      <c r="I39" s="37"/>
      <c r="J39" s="37"/>
      <c r="K39" s="37"/>
      <c r="L39" s="37"/>
    </row>
    <row r="40" spans="1:12" ht="20.100000000000001" customHeight="1" x14ac:dyDescent="0.2">
      <c r="A40" s="82" t="s">
        <v>157</v>
      </c>
      <c r="B40" s="114">
        <v>184000</v>
      </c>
      <c r="C40" s="114">
        <v>559</v>
      </c>
      <c r="D40" s="114">
        <f t="shared" si="3"/>
        <v>1118</v>
      </c>
      <c r="E40" s="162"/>
      <c r="F40" s="37"/>
      <c r="G40" s="37"/>
      <c r="H40" s="37"/>
      <c r="I40" s="37"/>
      <c r="J40" s="37"/>
      <c r="K40" s="37"/>
      <c r="L40" s="37"/>
    </row>
    <row r="41" spans="1:12" ht="20.100000000000001" customHeight="1" x14ac:dyDescent="0.2">
      <c r="A41" s="82" t="s">
        <v>158</v>
      </c>
      <c r="B41" s="114">
        <v>184000</v>
      </c>
      <c r="C41" s="114">
        <v>1060</v>
      </c>
      <c r="D41" s="114">
        <f t="shared" si="3"/>
        <v>2120</v>
      </c>
      <c r="E41" s="162"/>
      <c r="F41" s="37"/>
      <c r="G41" s="37"/>
      <c r="H41" s="37"/>
      <c r="I41" s="37"/>
      <c r="J41" s="37"/>
      <c r="K41" s="37"/>
      <c r="L41" s="37"/>
    </row>
    <row r="42" spans="1:12" ht="20.100000000000001" customHeight="1" x14ac:dyDescent="0.2">
      <c r="A42" s="85" t="s">
        <v>159</v>
      </c>
      <c r="B42" s="120">
        <v>0</v>
      </c>
      <c r="C42" s="120" t="s">
        <v>67</v>
      </c>
      <c r="D42" s="120">
        <v>0</v>
      </c>
      <c r="E42" s="121"/>
      <c r="F42" s="37"/>
      <c r="G42" s="37"/>
      <c r="H42" s="37"/>
      <c r="I42" s="37"/>
      <c r="J42" s="37"/>
      <c r="K42" s="37"/>
      <c r="L42" s="37"/>
    </row>
    <row r="43" spans="1:12" ht="20.100000000000001" customHeight="1" x14ac:dyDescent="0.2">
      <c r="A43" s="65" t="s">
        <v>160</v>
      </c>
      <c r="B43" s="122">
        <v>184000</v>
      </c>
      <c r="C43" s="123">
        <v>14.95</v>
      </c>
      <c r="D43" s="122">
        <f>C43*2</f>
        <v>29.9</v>
      </c>
      <c r="E43" s="182">
        <f>AVERAGE(D43:D47)</f>
        <v>211.37200000000001</v>
      </c>
      <c r="F43" s="37"/>
      <c r="G43" s="37"/>
      <c r="H43" s="37"/>
      <c r="I43" s="37"/>
      <c r="J43" s="37"/>
      <c r="K43" s="37"/>
      <c r="L43" s="37"/>
    </row>
    <row r="44" spans="1:12" ht="20.100000000000001" customHeight="1" x14ac:dyDescent="0.2">
      <c r="A44" s="54" t="s">
        <v>161</v>
      </c>
      <c r="B44" s="107">
        <v>184000</v>
      </c>
      <c r="C44" s="107">
        <v>13.1</v>
      </c>
      <c r="D44" s="107">
        <f t="shared" ref="D44:D47" si="4">C44*2</f>
        <v>26.2</v>
      </c>
      <c r="E44" s="182"/>
      <c r="F44" s="37"/>
      <c r="G44" s="37"/>
      <c r="H44" s="37"/>
      <c r="I44" s="37"/>
      <c r="J44" s="37"/>
      <c r="K44" s="37"/>
      <c r="L44" s="37"/>
    </row>
    <row r="45" spans="1:12" ht="20.100000000000001" customHeight="1" x14ac:dyDescent="0.2">
      <c r="A45" s="54" t="s">
        <v>162</v>
      </c>
      <c r="B45" s="107">
        <v>184000</v>
      </c>
      <c r="C45" s="107">
        <v>65.38</v>
      </c>
      <c r="D45" s="107">
        <f t="shared" si="4"/>
        <v>130.76</v>
      </c>
      <c r="E45" s="182"/>
      <c r="F45" s="37"/>
      <c r="G45" s="37"/>
      <c r="H45" s="37"/>
      <c r="I45" s="37"/>
      <c r="J45" s="37"/>
      <c r="K45" s="37"/>
      <c r="L45" s="37"/>
    </row>
    <row r="46" spans="1:12" ht="20.100000000000001" customHeight="1" x14ac:dyDescent="0.2">
      <c r="A46" s="54" t="s">
        <v>163</v>
      </c>
      <c r="B46" s="107">
        <v>184000</v>
      </c>
      <c r="C46" s="108">
        <v>281</v>
      </c>
      <c r="D46" s="107">
        <f t="shared" si="4"/>
        <v>562</v>
      </c>
      <c r="E46" s="182"/>
      <c r="F46" s="37"/>
      <c r="G46" s="37"/>
      <c r="H46" s="37"/>
      <c r="I46" s="37"/>
      <c r="J46" s="37"/>
      <c r="K46" s="37"/>
      <c r="L46" s="37"/>
    </row>
    <row r="47" spans="1:12" ht="20.100000000000001" customHeight="1" x14ac:dyDescent="0.2">
      <c r="A47" s="54" t="s">
        <v>164</v>
      </c>
      <c r="B47" s="107">
        <v>184000</v>
      </c>
      <c r="C47" s="107">
        <v>154</v>
      </c>
      <c r="D47" s="107">
        <f t="shared" si="4"/>
        <v>308</v>
      </c>
      <c r="E47" s="182"/>
      <c r="F47" s="37"/>
      <c r="G47" s="37"/>
      <c r="H47" s="37"/>
      <c r="I47" s="37"/>
      <c r="J47" s="37"/>
      <c r="K47" s="37"/>
      <c r="L47" s="37"/>
    </row>
    <row r="48" spans="1:12" ht="20.100000000000001" customHeight="1" x14ac:dyDescent="0.2">
      <c r="A48" s="69" t="s">
        <v>165</v>
      </c>
      <c r="B48" s="111">
        <v>0</v>
      </c>
      <c r="C48" s="111" t="s">
        <v>67</v>
      </c>
      <c r="D48" s="111">
        <v>0</v>
      </c>
      <c r="E48" s="112"/>
      <c r="F48" s="37"/>
      <c r="G48" s="37"/>
      <c r="H48" s="37"/>
      <c r="I48" s="37"/>
      <c r="J48" s="37"/>
      <c r="K48" s="37"/>
      <c r="L48" s="37"/>
    </row>
    <row r="49" spans="1:5" s="37" customFormat="1" ht="20.100000000000001" customHeight="1" x14ac:dyDescent="0.2">
      <c r="A49" s="65" t="s">
        <v>166</v>
      </c>
      <c r="B49" s="122">
        <v>184000</v>
      </c>
      <c r="C49" s="123" t="s">
        <v>67</v>
      </c>
      <c r="D49" s="122">
        <v>1</v>
      </c>
      <c r="E49" s="182">
        <f>AVERAGE(D49:D53)</f>
        <v>8.6</v>
      </c>
    </row>
    <row r="50" spans="1:5" s="37" customFormat="1" ht="20.100000000000001" customHeight="1" x14ac:dyDescent="0.2">
      <c r="A50" s="54" t="s">
        <v>167</v>
      </c>
      <c r="B50" s="107">
        <v>184000</v>
      </c>
      <c r="C50" s="107" t="s">
        <v>67</v>
      </c>
      <c r="D50" s="107">
        <v>1</v>
      </c>
      <c r="E50" s="182"/>
    </row>
    <row r="51" spans="1:5" s="37" customFormat="1" ht="20.100000000000001" customHeight="1" x14ac:dyDescent="0.2">
      <c r="A51" s="54" t="s">
        <v>168</v>
      </c>
      <c r="B51" s="107">
        <v>184000</v>
      </c>
      <c r="C51" s="107" t="s">
        <v>69</v>
      </c>
      <c r="D51" s="107">
        <v>20</v>
      </c>
      <c r="E51" s="182"/>
    </row>
    <row r="52" spans="1:5" s="37" customFormat="1" ht="20.100000000000001" customHeight="1" x14ac:dyDescent="0.2">
      <c r="A52" s="54" t="s">
        <v>169</v>
      </c>
      <c r="B52" s="107">
        <v>184000</v>
      </c>
      <c r="C52" s="108" t="s">
        <v>67</v>
      </c>
      <c r="D52" s="107">
        <v>1</v>
      </c>
      <c r="E52" s="182"/>
    </row>
    <row r="53" spans="1:5" s="37" customFormat="1" ht="20.100000000000001" customHeight="1" x14ac:dyDescent="0.2">
      <c r="A53" s="54" t="s">
        <v>170</v>
      </c>
      <c r="B53" s="107">
        <v>184000</v>
      </c>
      <c r="C53" s="107" t="s">
        <v>69</v>
      </c>
      <c r="D53" s="107">
        <v>20</v>
      </c>
      <c r="E53" s="182"/>
    </row>
    <row r="54" spans="1:5" s="37" customFormat="1" ht="20.100000000000001" customHeight="1" x14ac:dyDescent="0.2">
      <c r="A54" s="69" t="s">
        <v>171</v>
      </c>
      <c r="B54" s="111">
        <v>0</v>
      </c>
      <c r="C54" s="111" t="s">
        <v>67</v>
      </c>
      <c r="D54" s="111">
        <v>0</v>
      </c>
      <c r="E54" s="112"/>
    </row>
    <row r="55" spans="1:5" s="37" customFormat="1" ht="20.100000000000001" customHeight="1" x14ac:dyDescent="0.2">
      <c r="A55" s="65" t="s">
        <v>172</v>
      </c>
      <c r="B55" s="122">
        <v>184000</v>
      </c>
      <c r="C55" s="123">
        <v>13.08</v>
      </c>
      <c r="D55" s="123">
        <f>C55*2</f>
        <v>26.16</v>
      </c>
      <c r="E55" s="183">
        <f>AVERAGE(D55:D59)</f>
        <v>11.071999999999999</v>
      </c>
    </row>
    <row r="56" spans="1:5" s="37" customFormat="1" ht="20.100000000000001" customHeight="1" x14ac:dyDescent="0.2">
      <c r="A56" s="54" t="s">
        <v>173</v>
      </c>
      <c r="B56" s="107">
        <v>184000</v>
      </c>
      <c r="C56" s="108">
        <v>13.1</v>
      </c>
      <c r="D56" s="108">
        <f>C56*2</f>
        <v>26.2</v>
      </c>
      <c r="E56" s="183"/>
    </row>
    <row r="57" spans="1:5" s="37" customFormat="1" ht="20.100000000000001" customHeight="1" x14ac:dyDescent="0.2">
      <c r="A57" s="54" t="s">
        <v>174</v>
      </c>
      <c r="B57" s="107">
        <v>184000</v>
      </c>
      <c r="C57" s="108" t="s">
        <v>67</v>
      </c>
      <c r="D57" s="108">
        <v>1</v>
      </c>
      <c r="E57" s="183"/>
    </row>
    <row r="58" spans="1:5" s="37" customFormat="1" ht="20.100000000000001" customHeight="1" x14ac:dyDescent="0.2">
      <c r="A58" s="54" t="s">
        <v>175</v>
      </c>
      <c r="B58" s="107">
        <v>184000</v>
      </c>
      <c r="C58" s="108" t="s">
        <v>67</v>
      </c>
      <c r="D58" s="108">
        <v>1</v>
      </c>
      <c r="E58" s="183"/>
    </row>
    <row r="59" spans="1:5" s="37" customFormat="1" ht="20.100000000000001" customHeight="1" x14ac:dyDescent="0.2">
      <c r="A59" s="54" t="s">
        <v>176</v>
      </c>
      <c r="B59" s="107">
        <v>184000</v>
      </c>
      <c r="C59" s="108" t="s">
        <v>67</v>
      </c>
      <c r="D59" s="108">
        <v>1</v>
      </c>
      <c r="E59" s="183"/>
    </row>
    <row r="60" spans="1:5" s="37" customFormat="1" ht="20.100000000000001" customHeight="1" x14ac:dyDescent="0.2">
      <c r="A60" s="69" t="s">
        <v>177</v>
      </c>
      <c r="B60" s="111">
        <v>0</v>
      </c>
      <c r="C60" s="125" t="s">
        <v>67</v>
      </c>
      <c r="D60" s="125">
        <v>0</v>
      </c>
      <c r="E60" s="112"/>
    </row>
    <row r="61" spans="1:5" s="37" customFormat="1" ht="20.100000000000001" customHeight="1" x14ac:dyDescent="0.2">
      <c r="A61" s="65" t="s">
        <v>178</v>
      </c>
      <c r="B61" s="122">
        <v>184000</v>
      </c>
      <c r="C61" s="117" t="s">
        <v>67</v>
      </c>
      <c r="D61" s="117">
        <v>1</v>
      </c>
      <c r="E61" s="158">
        <f>AVERAGE(D61:D65)</f>
        <v>1</v>
      </c>
    </row>
    <row r="62" spans="1:5" s="37" customFormat="1" ht="20.100000000000001" customHeight="1" x14ac:dyDescent="0.2">
      <c r="A62" s="54" t="s">
        <v>179</v>
      </c>
      <c r="B62" s="107">
        <v>184000</v>
      </c>
      <c r="C62" s="108" t="s">
        <v>67</v>
      </c>
      <c r="D62" s="108">
        <v>1</v>
      </c>
      <c r="E62" s="159"/>
    </row>
    <row r="63" spans="1:5" s="37" customFormat="1" ht="20.100000000000001" customHeight="1" x14ac:dyDescent="0.2">
      <c r="A63" s="54" t="s">
        <v>180</v>
      </c>
      <c r="B63" s="107">
        <v>184000</v>
      </c>
      <c r="C63" s="108" t="s">
        <v>67</v>
      </c>
      <c r="D63" s="108">
        <v>1</v>
      </c>
      <c r="E63" s="159"/>
    </row>
    <row r="64" spans="1:5" s="37" customFormat="1" ht="20.100000000000001" customHeight="1" x14ac:dyDescent="0.2">
      <c r="A64" s="54" t="s">
        <v>181</v>
      </c>
      <c r="B64" s="107">
        <v>184000</v>
      </c>
      <c r="C64" s="108" t="s">
        <v>67</v>
      </c>
      <c r="D64" s="108">
        <v>1</v>
      </c>
      <c r="E64" s="159"/>
    </row>
    <row r="65" spans="1:5" s="37" customFormat="1" ht="20.100000000000001" customHeight="1" x14ac:dyDescent="0.2">
      <c r="A65" s="54" t="s">
        <v>182</v>
      </c>
      <c r="B65" s="107">
        <v>184000</v>
      </c>
      <c r="C65" s="109" t="s">
        <v>67</v>
      </c>
      <c r="D65" s="108">
        <v>1</v>
      </c>
      <c r="E65" s="159"/>
    </row>
    <row r="66" spans="1:5" s="37" customFormat="1" ht="20.100000000000001" customHeight="1" x14ac:dyDescent="0.2">
      <c r="A66" s="71" t="s">
        <v>183</v>
      </c>
      <c r="B66" s="118">
        <v>0</v>
      </c>
      <c r="C66" s="118" t="s">
        <v>67</v>
      </c>
      <c r="D66" s="118">
        <v>0</v>
      </c>
      <c r="E66" s="119"/>
    </row>
    <row r="67" spans="1:5" s="37" customFormat="1" ht="20.100000000000001" customHeight="1" x14ac:dyDescent="0.2"/>
    <row r="68" spans="1:5" s="37" customFormat="1" ht="20.100000000000001" customHeight="1" x14ac:dyDescent="0.2"/>
    <row r="69" spans="1:5" s="37" customFormat="1" ht="20.100000000000001" customHeight="1" x14ac:dyDescent="0.2"/>
    <row r="70" spans="1:5" s="37" customFormat="1" ht="20.100000000000001" customHeight="1" x14ac:dyDescent="0.2"/>
    <row r="71" spans="1:5" s="37" customFormat="1" ht="20.100000000000001" customHeight="1" x14ac:dyDescent="0.2"/>
    <row r="72" spans="1:5" s="37" customFormat="1" ht="20.100000000000001" customHeight="1" x14ac:dyDescent="0.2"/>
    <row r="73" spans="1:5" s="37" customFormat="1" ht="20.100000000000001" customHeight="1" x14ac:dyDescent="0.2"/>
    <row r="74" spans="1:5" s="37" customFormat="1" ht="20.100000000000001" customHeight="1" x14ac:dyDescent="0.2"/>
    <row r="75" spans="1:5" s="37" customFormat="1" ht="20.100000000000001" customHeight="1" x14ac:dyDescent="0.2"/>
    <row r="76" spans="1:5" s="37" customFormat="1" ht="20.100000000000001" customHeight="1" x14ac:dyDescent="0.2"/>
    <row r="77" spans="1:5" s="37" customFormat="1" ht="20.100000000000001" customHeight="1" x14ac:dyDescent="0.2"/>
    <row r="78" spans="1:5" s="37" customFormat="1" ht="20.100000000000001" customHeight="1" x14ac:dyDescent="0.2"/>
    <row r="79" spans="1:5" s="37" customFormat="1" ht="20.100000000000001" customHeight="1" x14ac:dyDescent="0.2"/>
    <row r="80" spans="1:5" s="37" customFormat="1" ht="20.100000000000001" customHeight="1" x14ac:dyDescent="0.2"/>
    <row r="81" s="37" customFormat="1" ht="20.100000000000001" customHeight="1" x14ac:dyDescent="0.2"/>
    <row r="82" s="37" customFormat="1" ht="20.100000000000001" customHeight="1" x14ac:dyDescent="0.2"/>
    <row r="83" s="37" customFormat="1" ht="20.100000000000001" customHeight="1" x14ac:dyDescent="0.2"/>
    <row r="84" s="37" customFormat="1" ht="20.100000000000001" customHeight="1" x14ac:dyDescent="0.2"/>
    <row r="85" s="37" customFormat="1" ht="20.100000000000001" customHeight="1" x14ac:dyDescent="0.2"/>
    <row r="86" s="37" customFormat="1" ht="20.100000000000001" customHeight="1" x14ac:dyDescent="0.2"/>
    <row r="87" s="37" customFormat="1" ht="20.100000000000001" customHeight="1" x14ac:dyDescent="0.2"/>
    <row r="88" s="37" customFormat="1" ht="20.100000000000001" customHeight="1" x14ac:dyDescent="0.2"/>
    <row r="89" s="37" customFormat="1" ht="20.100000000000001" customHeight="1" x14ac:dyDescent="0.2"/>
    <row r="90" s="37" customFormat="1" ht="20.100000000000001" customHeight="1" x14ac:dyDescent="0.2"/>
    <row r="91" s="37" customFormat="1" ht="20.100000000000001" customHeight="1" x14ac:dyDescent="0.2"/>
    <row r="92" s="37" customFormat="1" ht="20.100000000000001" customHeight="1" x14ac:dyDescent="0.2"/>
    <row r="93" s="37" customFormat="1" ht="20.100000000000001" customHeight="1" x14ac:dyDescent="0.2"/>
    <row r="94" s="37" customFormat="1" ht="20.100000000000001" customHeight="1" x14ac:dyDescent="0.2"/>
    <row r="95" s="37" customFormat="1" ht="20.100000000000001" customHeight="1" x14ac:dyDescent="0.2"/>
    <row r="96" s="37" customFormat="1" ht="20.100000000000001" customHeight="1" x14ac:dyDescent="0.2"/>
    <row r="97" s="37" customFormat="1" ht="20.100000000000001" customHeight="1" x14ac:dyDescent="0.2"/>
    <row r="98" s="37" customFormat="1" ht="20.100000000000001" customHeight="1" x14ac:dyDescent="0.2"/>
    <row r="99" s="37" customFormat="1" ht="20.100000000000001" customHeight="1" x14ac:dyDescent="0.2"/>
    <row r="100" s="37" customFormat="1" ht="20.100000000000001" customHeight="1" x14ac:dyDescent="0.2"/>
    <row r="101" s="37" customFormat="1" ht="20.100000000000001" customHeight="1" x14ac:dyDescent="0.2"/>
    <row r="102" s="37" customFormat="1" ht="20.100000000000001" customHeight="1" x14ac:dyDescent="0.2"/>
    <row r="103" s="37" customFormat="1" ht="20.100000000000001" customHeight="1" x14ac:dyDescent="0.2"/>
    <row r="104" s="37" customFormat="1" ht="20.100000000000001" customHeight="1" x14ac:dyDescent="0.2"/>
    <row r="105" s="37" customFormat="1" ht="20.100000000000001" customHeight="1" x14ac:dyDescent="0.2"/>
    <row r="106" s="37" customFormat="1" ht="20.100000000000001" customHeight="1" x14ac:dyDescent="0.2"/>
    <row r="107" s="37" customFormat="1" ht="20.100000000000001" customHeight="1" x14ac:dyDescent="0.2"/>
    <row r="108" s="37" customFormat="1" ht="20.100000000000001" customHeight="1" x14ac:dyDescent="0.2"/>
    <row r="109" s="37" customFormat="1" ht="20.100000000000001" customHeight="1" x14ac:dyDescent="0.2"/>
    <row r="110" s="37" customFormat="1" ht="20.100000000000001" customHeight="1" x14ac:dyDescent="0.2"/>
    <row r="111" s="37" customFormat="1" ht="20.100000000000001" customHeight="1" x14ac:dyDescent="0.2"/>
    <row r="112" s="37" customFormat="1" ht="20.100000000000001" customHeight="1" x14ac:dyDescent="0.2"/>
    <row r="113" s="37" customFormat="1" ht="20.100000000000001" customHeight="1" x14ac:dyDescent="0.2"/>
    <row r="114" s="37" customFormat="1" ht="20.100000000000001" customHeight="1" x14ac:dyDescent="0.2"/>
    <row r="115" s="37" customFormat="1" ht="20.100000000000001" customHeight="1" x14ac:dyDescent="0.2"/>
    <row r="116" s="37" customFormat="1" ht="20.100000000000001" customHeight="1" x14ac:dyDescent="0.2"/>
    <row r="117" s="37" customFormat="1" ht="20.100000000000001" customHeight="1" x14ac:dyDescent="0.2"/>
    <row r="118" s="37" customFormat="1" ht="20.100000000000001" customHeight="1" x14ac:dyDescent="0.2"/>
    <row r="119" s="37" customFormat="1" ht="20.100000000000001" customHeight="1" x14ac:dyDescent="0.2"/>
    <row r="120" s="37" customFormat="1" ht="20.100000000000001" customHeight="1" x14ac:dyDescent="0.2"/>
    <row r="121" s="37" customFormat="1" ht="20.100000000000001" customHeight="1" x14ac:dyDescent="0.2"/>
    <row r="122" s="37" customFormat="1" ht="20.100000000000001" customHeight="1" x14ac:dyDescent="0.2"/>
    <row r="123" s="37" customFormat="1" ht="20.100000000000001" customHeight="1" x14ac:dyDescent="0.2"/>
    <row r="124" s="37" customFormat="1" ht="20.100000000000001" customHeight="1" x14ac:dyDescent="0.2"/>
    <row r="125" s="37" customFormat="1" x14ac:dyDescent="0.2"/>
    <row r="126" s="37" customFormat="1" x14ac:dyDescent="0.2"/>
    <row r="127" s="37" customFormat="1" x14ac:dyDescent="0.2"/>
    <row r="128" s="37" customFormat="1" x14ac:dyDescent="0.2"/>
    <row r="129" s="37" customFormat="1" x14ac:dyDescent="0.2"/>
    <row r="130" s="37" customFormat="1" x14ac:dyDescent="0.2"/>
    <row r="131" s="37" customFormat="1" x14ac:dyDescent="0.2"/>
    <row r="132" s="37" customFormat="1" x14ac:dyDescent="0.2"/>
    <row r="133" s="37" customFormat="1" x14ac:dyDescent="0.2"/>
    <row r="134" s="37" customFormat="1" x14ac:dyDescent="0.2"/>
    <row r="135" s="37" customFormat="1" x14ac:dyDescent="0.2"/>
    <row r="136" s="37" customFormat="1" x14ac:dyDescent="0.2"/>
    <row r="137" s="37" customFormat="1" x14ac:dyDescent="0.2"/>
    <row r="138" s="37" customFormat="1" x14ac:dyDescent="0.2"/>
    <row r="139" s="37" customFormat="1" x14ac:dyDescent="0.2"/>
    <row r="140" s="37" customFormat="1" x14ac:dyDescent="0.2"/>
    <row r="141" s="37" customFormat="1" x14ac:dyDescent="0.2"/>
    <row r="142" s="37" customFormat="1" x14ac:dyDescent="0.2"/>
    <row r="143" s="37" customFormat="1" x14ac:dyDescent="0.2"/>
    <row r="144" s="37" customFormat="1" x14ac:dyDescent="0.2"/>
    <row r="145" s="37" customFormat="1" x14ac:dyDescent="0.2"/>
    <row r="146" s="37" customFormat="1" x14ac:dyDescent="0.2"/>
    <row r="147" s="37" customFormat="1" x14ac:dyDescent="0.2"/>
    <row r="148" s="37" customFormat="1" x14ac:dyDescent="0.2"/>
    <row r="149" s="37" customFormat="1" x14ac:dyDescent="0.2"/>
    <row r="150" s="37" customFormat="1" x14ac:dyDescent="0.2"/>
    <row r="151" s="37" customFormat="1" x14ac:dyDescent="0.2"/>
    <row r="152" s="37" customFormat="1" x14ac:dyDescent="0.2"/>
    <row r="153" s="37" customFormat="1" x14ac:dyDescent="0.2"/>
    <row r="154" s="37" customFormat="1" x14ac:dyDescent="0.2"/>
    <row r="155" s="37" customFormat="1" x14ac:dyDescent="0.2"/>
    <row r="156" s="37" customFormat="1" x14ac:dyDescent="0.2"/>
    <row r="157" s="37" customFormat="1" x14ac:dyDescent="0.2"/>
    <row r="158" s="37" customFormat="1" x14ac:dyDescent="0.2"/>
    <row r="159" s="37" customFormat="1" x14ac:dyDescent="0.2"/>
    <row r="160" s="37" customFormat="1" x14ac:dyDescent="0.2"/>
    <row r="161" s="37" customFormat="1" x14ac:dyDescent="0.2"/>
    <row r="162" s="37" customFormat="1" x14ac:dyDescent="0.2"/>
    <row r="163" s="37" customFormat="1" x14ac:dyDescent="0.2"/>
    <row r="164" s="37" customFormat="1" x14ac:dyDescent="0.2"/>
    <row r="165" s="37" customFormat="1" x14ac:dyDescent="0.2"/>
    <row r="166" s="37" customFormat="1" x14ac:dyDescent="0.2"/>
    <row r="167" s="37" customFormat="1" x14ac:dyDescent="0.2"/>
    <row r="168" s="37" customFormat="1" x14ac:dyDescent="0.2"/>
    <row r="169" s="37" customFormat="1" x14ac:dyDescent="0.2"/>
    <row r="170" s="37" customFormat="1" x14ac:dyDescent="0.2"/>
    <row r="171" s="37" customFormat="1" x14ac:dyDescent="0.2"/>
    <row r="172" s="37" customFormat="1" x14ac:dyDescent="0.2"/>
    <row r="173" s="37" customFormat="1" x14ac:dyDescent="0.2"/>
    <row r="174" s="37" customFormat="1" x14ac:dyDescent="0.2"/>
    <row r="175" s="37" customFormat="1" x14ac:dyDescent="0.2"/>
    <row r="176" s="37" customFormat="1" x14ac:dyDescent="0.2"/>
    <row r="177" s="37" customFormat="1" x14ac:dyDescent="0.2"/>
    <row r="178" s="37" customFormat="1" x14ac:dyDescent="0.2"/>
    <row r="179" s="37" customFormat="1" x14ac:dyDescent="0.2"/>
    <row r="180" s="37" customFormat="1" x14ac:dyDescent="0.2"/>
    <row r="181" s="37" customFormat="1" x14ac:dyDescent="0.2"/>
    <row r="182" s="37" customFormat="1" x14ac:dyDescent="0.2"/>
    <row r="183" s="37" customFormat="1" x14ac:dyDescent="0.2"/>
    <row r="184" s="37" customFormat="1" x14ac:dyDescent="0.2"/>
    <row r="185" s="37" customFormat="1" x14ac:dyDescent="0.2"/>
    <row r="186" s="37" customFormat="1" x14ac:dyDescent="0.2"/>
    <row r="187" s="37" customFormat="1" x14ac:dyDescent="0.2"/>
    <row r="188" s="37" customFormat="1" x14ac:dyDescent="0.2"/>
    <row r="189" s="37" customFormat="1" x14ac:dyDescent="0.2"/>
    <row r="190" s="37" customFormat="1" x14ac:dyDescent="0.2"/>
    <row r="191" s="37" customFormat="1" x14ac:dyDescent="0.2"/>
    <row r="192" s="37" customFormat="1" x14ac:dyDescent="0.2"/>
    <row r="193" s="37" customFormat="1" x14ac:dyDescent="0.2"/>
    <row r="194" s="37" customFormat="1" x14ac:dyDescent="0.2"/>
    <row r="195" s="37" customFormat="1" x14ac:dyDescent="0.2"/>
    <row r="196" s="37" customFormat="1" x14ac:dyDescent="0.2"/>
    <row r="197" s="37" customFormat="1" x14ac:dyDescent="0.2"/>
    <row r="198" s="37" customFormat="1" x14ac:dyDescent="0.2"/>
    <row r="199" s="37" customFormat="1" x14ac:dyDescent="0.2"/>
    <row r="200" s="37" customFormat="1" x14ac:dyDescent="0.2"/>
    <row r="201" s="37" customFormat="1" x14ac:dyDescent="0.2"/>
    <row r="202" s="37" customFormat="1" x14ac:dyDescent="0.2"/>
    <row r="203" s="37" customFormat="1" x14ac:dyDescent="0.2"/>
    <row r="204" s="37" customFormat="1" x14ac:dyDescent="0.2"/>
    <row r="205" s="37" customFormat="1" x14ac:dyDescent="0.2"/>
    <row r="206" s="37" customFormat="1" x14ac:dyDescent="0.2"/>
    <row r="207" s="37" customFormat="1" x14ac:dyDescent="0.2"/>
    <row r="208" s="37" customFormat="1" x14ac:dyDescent="0.2"/>
    <row r="209" s="37" customFormat="1" x14ac:dyDescent="0.2"/>
    <row r="210" s="37" customFormat="1" x14ac:dyDescent="0.2"/>
    <row r="211" s="37" customFormat="1" x14ac:dyDescent="0.2"/>
    <row r="212" s="37" customFormat="1" x14ac:dyDescent="0.2"/>
    <row r="213" s="37" customFormat="1" x14ac:dyDescent="0.2"/>
    <row r="214" s="37" customFormat="1" x14ac:dyDescent="0.2"/>
    <row r="215" s="37" customFormat="1" x14ac:dyDescent="0.2"/>
    <row r="216" s="37" customFormat="1" x14ac:dyDescent="0.2"/>
    <row r="217" s="37" customFormat="1" x14ac:dyDescent="0.2"/>
    <row r="218" s="37" customFormat="1" x14ac:dyDescent="0.2"/>
    <row r="219" s="37" customFormat="1" x14ac:dyDescent="0.2"/>
  </sheetData>
  <mergeCells count="41">
    <mergeCell ref="E61:E65"/>
    <mergeCell ref="E3:E7"/>
    <mergeCell ref="F3:F7"/>
    <mergeCell ref="H3:H7"/>
    <mergeCell ref="I3:I7"/>
    <mergeCell ref="A35:F35"/>
    <mergeCell ref="E37:E41"/>
    <mergeCell ref="E43:E47"/>
    <mergeCell ref="E49:E53"/>
    <mergeCell ref="E55:E59"/>
    <mergeCell ref="J3:J7"/>
    <mergeCell ref="K3:K7"/>
    <mergeCell ref="L3:L7"/>
    <mergeCell ref="L9:L13"/>
    <mergeCell ref="E15:E19"/>
    <mergeCell ref="F15:F19"/>
    <mergeCell ref="H15:H19"/>
    <mergeCell ref="I15:I19"/>
    <mergeCell ref="J15:J19"/>
    <mergeCell ref="K15:K19"/>
    <mergeCell ref="L15:L19"/>
    <mergeCell ref="E9:E13"/>
    <mergeCell ref="F9:F13"/>
    <mergeCell ref="H9:H13"/>
    <mergeCell ref="I9:I13"/>
    <mergeCell ref="J9:J13"/>
    <mergeCell ref="K9:K13"/>
    <mergeCell ref="L21:L25"/>
    <mergeCell ref="E27:E31"/>
    <mergeCell ref="F27:F31"/>
    <mergeCell ref="H27:H31"/>
    <mergeCell ref="I27:I31"/>
    <mergeCell ref="J27:J31"/>
    <mergeCell ref="K27:K31"/>
    <mergeCell ref="L27:L31"/>
    <mergeCell ref="E21:E25"/>
    <mergeCell ref="F21:F25"/>
    <mergeCell ref="H21:H25"/>
    <mergeCell ref="I21:I25"/>
    <mergeCell ref="J21:J25"/>
    <mergeCell ref="K21:K25"/>
  </mergeCells>
  <printOptions horizontalCentered="1"/>
  <pageMargins left="0.7" right="0.7" top="1.25" bottom="0.75" header="0.3" footer="0.3"/>
  <pageSetup scale="39" orientation="landscape" r:id="rId1"/>
  <headerFooter>
    <oddHeader xml:space="preserve">&amp;C&amp;20Study B05897
Test #2
</oddHeader>
    <oddFooter>Page &amp;P of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E3BDCA-AAE0-4096-BB0E-CC2D4FB19F2E}">
  <dimension ref="A1:P219"/>
  <sheetViews>
    <sheetView zoomScale="60" zoomScaleNormal="60" zoomScaleSheetLayoutView="70" workbookViewId="0"/>
  </sheetViews>
  <sheetFormatPr defaultColWidth="9.140625" defaultRowHeight="15" x14ac:dyDescent="0.2"/>
  <cols>
    <col min="1" max="1" width="57.42578125" style="33" customWidth="1"/>
    <col min="2" max="2" width="27.28515625" style="33" bestFit="1" customWidth="1"/>
    <col min="3" max="3" width="24.28515625" style="33" bestFit="1" customWidth="1"/>
    <col min="4" max="4" width="27" style="33" customWidth="1"/>
    <col min="5" max="6" width="17" style="33" customWidth="1"/>
    <col min="7" max="7" width="20.5703125" style="34" customWidth="1"/>
    <col min="8" max="8" width="16.42578125" style="35" customWidth="1"/>
    <col min="9" max="9" width="16.28515625" style="36" bestFit="1" customWidth="1"/>
    <col min="10" max="10" width="25.5703125" style="34" customWidth="1"/>
    <col min="11" max="11" width="14.42578125" style="34" customWidth="1"/>
    <col min="12" max="12" width="18.5703125" style="34" customWidth="1"/>
    <col min="13" max="16384" width="9.140625" style="37"/>
  </cols>
  <sheetData>
    <row r="1" spans="1:16" ht="15.75" thickBot="1" x14ac:dyDescent="0.25"/>
    <row r="2" spans="1:16" s="45" customFormat="1" ht="66" customHeight="1" thickTop="1" thickBot="1" x14ac:dyDescent="0.3">
      <c r="A2" s="38" t="s">
        <v>50</v>
      </c>
      <c r="B2" s="39" t="s">
        <v>51</v>
      </c>
      <c r="C2" s="39" t="s">
        <v>52</v>
      </c>
      <c r="D2" s="39" t="s">
        <v>53</v>
      </c>
      <c r="E2" s="39" t="s">
        <v>54</v>
      </c>
      <c r="F2" s="39" t="s">
        <v>55</v>
      </c>
      <c r="G2" s="40" t="s">
        <v>56</v>
      </c>
      <c r="H2" s="41" t="s">
        <v>57</v>
      </c>
      <c r="I2" s="42" t="s">
        <v>58</v>
      </c>
      <c r="J2" s="43" t="s">
        <v>59</v>
      </c>
      <c r="K2" s="42" t="s">
        <v>21</v>
      </c>
      <c r="L2" s="44" t="s">
        <v>41</v>
      </c>
    </row>
    <row r="3" spans="1:16" s="34" customFormat="1" ht="20.100000000000001" customHeight="1" thickTop="1" x14ac:dyDescent="0.2">
      <c r="A3" s="81" t="s">
        <v>184</v>
      </c>
      <c r="B3" s="103">
        <v>184000</v>
      </c>
      <c r="C3" s="103">
        <v>81</v>
      </c>
      <c r="D3" s="103">
        <f>C3*2</f>
        <v>162</v>
      </c>
      <c r="E3" s="144">
        <f>AVERAGE(D3:D7)</f>
        <v>673.2</v>
      </c>
      <c r="F3" s="144">
        <f>STDEV(D3:D7)</f>
        <v>1270.3177555241839</v>
      </c>
      <c r="G3" s="105">
        <f t="shared" ref="G3:G32" si="0">LOG(D3)</f>
        <v>2.2095150145426308</v>
      </c>
      <c r="H3" s="146">
        <f>AVERAGE(G3:G7)</f>
        <v>2.1260340709233825</v>
      </c>
      <c r="I3" s="148">
        <f>STDEV(G3:G7)^2</f>
        <v>0.80507732428742618</v>
      </c>
      <c r="J3" s="140">
        <f>P4-H3</f>
        <v>3.1387837520861543</v>
      </c>
      <c r="K3" s="142">
        <f>SQRT(I3)/SQRT(5)</f>
        <v>0.40126732343599225</v>
      </c>
      <c r="L3" s="134">
        <f>1.96*K3</f>
        <v>0.78648395393454484</v>
      </c>
    </row>
    <row r="4" spans="1:16" s="34" customFormat="1" ht="20.100000000000001" customHeight="1" x14ac:dyDescent="0.2">
      <c r="A4" s="82" t="s">
        <v>185</v>
      </c>
      <c r="B4" s="104">
        <v>184000</v>
      </c>
      <c r="C4" s="104" t="s">
        <v>69</v>
      </c>
      <c r="D4" s="104">
        <v>20</v>
      </c>
      <c r="E4" s="145"/>
      <c r="F4" s="145"/>
      <c r="G4" s="106">
        <f t="shared" si="0"/>
        <v>1.3010299956639813</v>
      </c>
      <c r="H4" s="147"/>
      <c r="I4" s="149"/>
      <c r="J4" s="141"/>
      <c r="K4" s="143"/>
      <c r="L4" s="135"/>
      <c r="O4" s="34" t="s">
        <v>62</v>
      </c>
      <c r="P4" s="34">
        <f>LOG(B3)</f>
        <v>5.2648178230095368</v>
      </c>
    </row>
    <row r="5" spans="1:16" s="34" customFormat="1" ht="20.100000000000001" customHeight="1" x14ac:dyDescent="0.2">
      <c r="A5" s="82" t="s">
        <v>186</v>
      </c>
      <c r="B5" s="104">
        <v>184000</v>
      </c>
      <c r="C5" s="104">
        <v>112</v>
      </c>
      <c r="D5" s="104">
        <f t="shared" ref="D5:D7" si="1">C5*2</f>
        <v>224</v>
      </c>
      <c r="E5" s="145"/>
      <c r="F5" s="145"/>
      <c r="G5" s="106">
        <f t="shared" si="0"/>
        <v>2.3502480183341627</v>
      </c>
      <c r="H5" s="147"/>
      <c r="I5" s="149"/>
      <c r="J5" s="141"/>
      <c r="K5" s="143"/>
      <c r="L5" s="135"/>
    </row>
    <row r="6" spans="1:16" s="34" customFormat="1" ht="20.100000000000001" customHeight="1" x14ac:dyDescent="0.2">
      <c r="A6" s="82" t="s">
        <v>187</v>
      </c>
      <c r="B6" s="104">
        <v>184000</v>
      </c>
      <c r="C6" s="104" t="s">
        <v>69</v>
      </c>
      <c r="D6" s="104">
        <v>20</v>
      </c>
      <c r="E6" s="145"/>
      <c r="F6" s="145"/>
      <c r="G6" s="106">
        <f t="shared" si="0"/>
        <v>1.3010299956639813</v>
      </c>
      <c r="H6" s="147"/>
      <c r="I6" s="149"/>
      <c r="J6" s="141"/>
      <c r="K6" s="143"/>
      <c r="L6" s="135"/>
    </row>
    <row r="7" spans="1:16" s="34" customFormat="1" ht="19.5" customHeight="1" thickBot="1" x14ac:dyDescent="0.25">
      <c r="A7" s="82" t="s">
        <v>188</v>
      </c>
      <c r="B7" s="104">
        <v>184000</v>
      </c>
      <c r="C7" s="104">
        <v>1470</v>
      </c>
      <c r="D7" s="104">
        <f t="shared" si="1"/>
        <v>2940</v>
      </c>
      <c r="E7" s="145"/>
      <c r="F7" s="145"/>
      <c r="G7" s="106">
        <f t="shared" si="0"/>
        <v>3.4683473304121573</v>
      </c>
      <c r="H7" s="147"/>
      <c r="I7" s="149"/>
      <c r="J7" s="141"/>
      <c r="K7" s="143"/>
      <c r="L7" s="135"/>
    </row>
    <row r="8" spans="1:16" s="34" customFormat="1" ht="19.5" customHeight="1" thickBot="1" x14ac:dyDescent="0.25">
      <c r="A8" s="83" t="s">
        <v>189</v>
      </c>
      <c r="B8" s="84">
        <v>0</v>
      </c>
      <c r="C8" s="84" t="s">
        <v>67</v>
      </c>
      <c r="D8" s="84">
        <v>0</v>
      </c>
      <c r="E8" s="46"/>
      <c r="F8" s="46"/>
      <c r="G8" s="47" t="e">
        <f t="shared" si="0"/>
        <v>#NUM!</v>
      </c>
      <c r="H8" s="48"/>
      <c r="I8" s="49"/>
      <c r="J8" s="50"/>
      <c r="K8" s="51"/>
      <c r="L8" s="52"/>
    </row>
    <row r="9" spans="1:16" s="34" customFormat="1" ht="20.100000000000001" customHeight="1" thickTop="1" x14ac:dyDescent="0.2">
      <c r="A9" s="53" t="s">
        <v>190</v>
      </c>
      <c r="B9" s="99">
        <v>184000</v>
      </c>
      <c r="C9" s="99" t="s">
        <v>69</v>
      </c>
      <c r="D9" s="99">
        <v>20</v>
      </c>
      <c r="E9" s="136">
        <f>AVERAGE(D9:D13)</f>
        <v>101.64</v>
      </c>
      <c r="F9" s="136">
        <f>STDEV(D9:D13)</f>
        <v>193.349031546579</v>
      </c>
      <c r="G9" s="101">
        <f t="shared" si="0"/>
        <v>1.3010299956639813</v>
      </c>
      <c r="H9" s="138">
        <f>AVERAGE(G9:G13)</f>
        <v>1.3107183563740621</v>
      </c>
      <c r="I9" s="138">
        <f>STDEV(G9:G13)^2</f>
        <v>0.87832096620652156</v>
      </c>
      <c r="J9" s="140">
        <f>$H$3-H9</f>
        <v>0.81531571454932039</v>
      </c>
      <c r="K9" s="142">
        <f>SQRT(I9)/SQRT(5)</f>
        <v>0.41912312420254777</v>
      </c>
      <c r="L9" s="134">
        <f>1.96*K9</f>
        <v>0.82148132343699365</v>
      </c>
    </row>
    <row r="10" spans="1:16" s="34" customFormat="1" ht="20.100000000000001" customHeight="1" x14ac:dyDescent="0.2">
      <c r="A10" s="54" t="s">
        <v>191</v>
      </c>
      <c r="B10" s="100">
        <v>184000</v>
      </c>
      <c r="C10" s="100" t="s">
        <v>69</v>
      </c>
      <c r="D10" s="100">
        <v>20</v>
      </c>
      <c r="E10" s="137"/>
      <c r="F10" s="137"/>
      <c r="G10" s="102">
        <f t="shared" si="0"/>
        <v>1.3010299956639813</v>
      </c>
      <c r="H10" s="139"/>
      <c r="I10" s="139"/>
      <c r="J10" s="141"/>
      <c r="K10" s="143"/>
      <c r="L10" s="135"/>
    </row>
    <row r="11" spans="1:16" s="34" customFormat="1" ht="20.100000000000001" customHeight="1" x14ac:dyDescent="0.2">
      <c r="A11" s="54" t="s">
        <v>192</v>
      </c>
      <c r="B11" s="100">
        <v>184000</v>
      </c>
      <c r="C11" s="100" t="s">
        <v>69</v>
      </c>
      <c r="D11" s="100">
        <v>20</v>
      </c>
      <c r="E11" s="137"/>
      <c r="F11" s="137"/>
      <c r="G11" s="102">
        <f t="shared" si="0"/>
        <v>1.3010299956639813</v>
      </c>
      <c r="H11" s="139"/>
      <c r="I11" s="139"/>
      <c r="J11" s="141"/>
      <c r="K11" s="143"/>
      <c r="L11" s="135"/>
    </row>
    <row r="12" spans="1:16" s="34" customFormat="1" ht="20.100000000000001" customHeight="1" x14ac:dyDescent="0.2">
      <c r="A12" s="54" t="s">
        <v>193</v>
      </c>
      <c r="B12" s="100">
        <v>184000</v>
      </c>
      <c r="C12" s="96" t="s">
        <v>67</v>
      </c>
      <c r="D12" s="100">
        <v>1</v>
      </c>
      <c r="E12" s="137"/>
      <c r="F12" s="137"/>
      <c r="G12" s="102">
        <f t="shared" si="0"/>
        <v>0</v>
      </c>
      <c r="H12" s="139"/>
      <c r="I12" s="139"/>
      <c r="J12" s="141"/>
      <c r="K12" s="143"/>
      <c r="L12" s="135"/>
    </row>
    <row r="13" spans="1:16" ht="20.100000000000001" customHeight="1" thickBot="1" x14ac:dyDescent="0.25">
      <c r="A13" s="54" t="s">
        <v>194</v>
      </c>
      <c r="B13" s="100">
        <v>184000</v>
      </c>
      <c r="C13" s="100">
        <v>22.36</v>
      </c>
      <c r="D13" s="100">
        <f>C13*20</f>
        <v>447.2</v>
      </c>
      <c r="E13" s="137"/>
      <c r="F13" s="137"/>
      <c r="G13" s="102">
        <f t="shared" si="0"/>
        <v>2.6505017948783669</v>
      </c>
      <c r="H13" s="139"/>
      <c r="I13" s="139"/>
      <c r="J13" s="141"/>
      <c r="K13" s="143"/>
      <c r="L13" s="135"/>
    </row>
    <row r="14" spans="1:16" ht="20.100000000000001" customHeight="1" thickBot="1" x14ac:dyDescent="0.25">
      <c r="A14" s="55" t="s">
        <v>195</v>
      </c>
      <c r="B14" s="56">
        <v>0</v>
      </c>
      <c r="C14" s="56" t="s">
        <v>67</v>
      </c>
      <c r="D14" s="56">
        <v>0</v>
      </c>
      <c r="E14" s="46"/>
      <c r="F14" s="46"/>
      <c r="G14" s="47" t="e">
        <f t="shared" si="0"/>
        <v>#NUM!</v>
      </c>
      <c r="H14" s="48"/>
      <c r="I14" s="48"/>
      <c r="J14" s="57"/>
      <c r="K14" s="58"/>
      <c r="L14" s="59"/>
    </row>
    <row r="15" spans="1:16" s="34" customFormat="1" ht="20.100000000000001" customHeight="1" thickTop="1" x14ac:dyDescent="0.2">
      <c r="A15" s="53" t="s">
        <v>196</v>
      </c>
      <c r="B15" s="99">
        <v>184000</v>
      </c>
      <c r="C15" s="99" t="s">
        <v>67</v>
      </c>
      <c r="D15" s="99">
        <v>1</v>
      </c>
      <c r="E15" s="136">
        <f>AVERAGE(D15:D19)</f>
        <v>4.8</v>
      </c>
      <c r="F15" s="136">
        <f>STDEV(D15:D19)</f>
        <v>8.4970583144992009</v>
      </c>
      <c r="G15" s="101">
        <f t="shared" si="0"/>
        <v>0</v>
      </c>
      <c r="H15" s="138">
        <f>AVERAGE(G15:G19)</f>
        <v>0.26020599913279624</v>
      </c>
      <c r="I15" s="138">
        <f>STDEV(G15:G19)^2</f>
        <v>0.33853580992348381</v>
      </c>
      <c r="J15" s="140">
        <f>$H$3-H15</f>
        <v>1.8658280717905862</v>
      </c>
      <c r="K15" s="142">
        <f>SQRT(I15)/SQRT(5)</f>
        <v>0.26020599913279624</v>
      </c>
      <c r="L15" s="134">
        <f>1.96*K15</f>
        <v>0.51000375830028066</v>
      </c>
    </row>
    <row r="16" spans="1:16" s="34" customFormat="1" ht="20.100000000000001" customHeight="1" x14ac:dyDescent="0.2">
      <c r="A16" s="54" t="s">
        <v>197</v>
      </c>
      <c r="B16" s="100">
        <v>184000</v>
      </c>
      <c r="C16" s="100" t="s">
        <v>67</v>
      </c>
      <c r="D16" s="100">
        <v>1</v>
      </c>
      <c r="E16" s="137"/>
      <c r="F16" s="137"/>
      <c r="G16" s="102">
        <f t="shared" si="0"/>
        <v>0</v>
      </c>
      <c r="H16" s="139"/>
      <c r="I16" s="139"/>
      <c r="J16" s="141"/>
      <c r="K16" s="143"/>
      <c r="L16" s="135"/>
    </row>
    <row r="17" spans="1:12" s="34" customFormat="1" ht="20.100000000000001" customHeight="1" x14ac:dyDescent="0.2">
      <c r="A17" s="54" t="s">
        <v>198</v>
      </c>
      <c r="B17" s="100">
        <v>184000</v>
      </c>
      <c r="C17" s="100" t="s">
        <v>67</v>
      </c>
      <c r="D17" s="100">
        <v>1</v>
      </c>
      <c r="E17" s="137"/>
      <c r="F17" s="137"/>
      <c r="G17" s="102">
        <f t="shared" si="0"/>
        <v>0</v>
      </c>
      <c r="H17" s="139"/>
      <c r="I17" s="139"/>
      <c r="J17" s="141"/>
      <c r="K17" s="143"/>
      <c r="L17" s="135"/>
    </row>
    <row r="18" spans="1:12" s="34" customFormat="1" ht="20.100000000000001" customHeight="1" x14ac:dyDescent="0.2">
      <c r="A18" s="54" t="s">
        <v>199</v>
      </c>
      <c r="B18" s="100">
        <v>184000</v>
      </c>
      <c r="C18" s="96" t="s">
        <v>69</v>
      </c>
      <c r="D18" s="100">
        <v>20</v>
      </c>
      <c r="E18" s="137"/>
      <c r="F18" s="137"/>
      <c r="G18" s="102">
        <f t="shared" si="0"/>
        <v>1.3010299956639813</v>
      </c>
      <c r="H18" s="139"/>
      <c r="I18" s="139"/>
      <c r="J18" s="141"/>
      <c r="K18" s="143"/>
      <c r="L18" s="135"/>
    </row>
    <row r="19" spans="1:12" ht="20.100000000000001" customHeight="1" thickBot="1" x14ac:dyDescent="0.25">
      <c r="A19" s="54" t="s">
        <v>200</v>
      </c>
      <c r="B19" s="100">
        <v>184000</v>
      </c>
      <c r="C19" s="100" t="s">
        <v>67</v>
      </c>
      <c r="D19" s="100">
        <v>1</v>
      </c>
      <c r="E19" s="137"/>
      <c r="F19" s="137"/>
      <c r="G19" s="102">
        <f t="shared" si="0"/>
        <v>0</v>
      </c>
      <c r="H19" s="139"/>
      <c r="I19" s="139"/>
      <c r="J19" s="141"/>
      <c r="K19" s="143"/>
      <c r="L19" s="135"/>
    </row>
    <row r="20" spans="1:12" ht="20.100000000000001" customHeight="1" thickBot="1" x14ac:dyDescent="0.25">
      <c r="A20" s="55" t="s">
        <v>201</v>
      </c>
      <c r="B20" s="56">
        <v>0</v>
      </c>
      <c r="C20" s="56" t="s">
        <v>67</v>
      </c>
      <c r="D20" s="56">
        <v>0</v>
      </c>
      <c r="E20" s="46"/>
      <c r="F20" s="46"/>
      <c r="G20" s="47" t="e">
        <f t="shared" si="0"/>
        <v>#NUM!</v>
      </c>
      <c r="H20" s="48"/>
      <c r="I20" s="48"/>
      <c r="J20" s="57"/>
      <c r="K20" s="58"/>
      <c r="L20" s="59"/>
    </row>
    <row r="21" spans="1:12" s="34" customFormat="1" ht="20.100000000000001" customHeight="1" thickTop="1" x14ac:dyDescent="0.2">
      <c r="A21" s="53" t="s">
        <v>202</v>
      </c>
      <c r="B21" s="99">
        <v>184000</v>
      </c>
      <c r="C21" s="95" t="s">
        <v>67</v>
      </c>
      <c r="D21" s="95">
        <v>1</v>
      </c>
      <c r="E21" s="150">
        <f>AVERAGE(D21:D25)</f>
        <v>1</v>
      </c>
      <c r="F21" s="150">
        <f>STDEV(D21:D25)</f>
        <v>0</v>
      </c>
      <c r="G21" s="97">
        <f t="shared" si="0"/>
        <v>0</v>
      </c>
      <c r="H21" s="152">
        <f>AVERAGE(G21:G25)</f>
        <v>0</v>
      </c>
      <c r="I21" s="152">
        <f>STDEV(G21:G25)^2</f>
        <v>0</v>
      </c>
      <c r="J21" s="140">
        <f>$H$3-H21</f>
        <v>2.1260340709233825</v>
      </c>
      <c r="K21" s="154">
        <f>SQRT(I21)/SQRT(5)</f>
        <v>0</v>
      </c>
      <c r="L21" s="156">
        <f>1.96*K21</f>
        <v>0</v>
      </c>
    </row>
    <row r="22" spans="1:12" s="34" customFormat="1" ht="20.100000000000001" customHeight="1" x14ac:dyDescent="0.2">
      <c r="A22" s="54" t="s">
        <v>203</v>
      </c>
      <c r="B22" s="100">
        <v>184000</v>
      </c>
      <c r="C22" s="96" t="s">
        <v>67</v>
      </c>
      <c r="D22" s="96">
        <v>1</v>
      </c>
      <c r="E22" s="151"/>
      <c r="F22" s="151"/>
      <c r="G22" s="98">
        <f t="shared" si="0"/>
        <v>0</v>
      </c>
      <c r="H22" s="153"/>
      <c r="I22" s="153"/>
      <c r="J22" s="141"/>
      <c r="K22" s="155"/>
      <c r="L22" s="157"/>
    </row>
    <row r="23" spans="1:12" s="34" customFormat="1" ht="20.100000000000001" customHeight="1" x14ac:dyDescent="0.2">
      <c r="A23" s="54" t="s">
        <v>204</v>
      </c>
      <c r="B23" s="100">
        <v>184000</v>
      </c>
      <c r="C23" s="96" t="s">
        <v>67</v>
      </c>
      <c r="D23" s="96">
        <v>1</v>
      </c>
      <c r="E23" s="151"/>
      <c r="F23" s="151"/>
      <c r="G23" s="98">
        <f t="shared" si="0"/>
        <v>0</v>
      </c>
      <c r="H23" s="153"/>
      <c r="I23" s="153"/>
      <c r="J23" s="141"/>
      <c r="K23" s="155"/>
      <c r="L23" s="157"/>
    </row>
    <row r="24" spans="1:12" s="34" customFormat="1" ht="20.100000000000001" customHeight="1" x14ac:dyDescent="0.2">
      <c r="A24" s="54" t="s">
        <v>205</v>
      </c>
      <c r="B24" s="100">
        <v>184000</v>
      </c>
      <c r="C24" s="96" t="s">
        <v>67</v>
      </c>
      <c r="D24" s="96">
        <v>1</v>
      </c>
      <c r="E24" s="151"/>
      <c r="F24" s="151"/>
      <c r="G24" s="98">
        <f t="shared" si="0"/>
        <v>0</v>
      </c>
      <c r="H24" s="153"/>
      <c r="I24" s="153"/>
      <c r="J24" s="141"/>
      <c r="K24" s="155"/>
      <c r="L24" s="157"/>
    </row>
    <row r="25" spans="1:12" ht="20.100000000000001" customHeight="1" thickBot="1" x14ac:dyDescent="0.25">
      <c r="A25" s="54" t="s">
        <v>206</v>
      </c>
      <c r="B25" s="100">
        <v>184000</v>
      </c>
      <c r="C25" s="96" t="s">
        <v>67</v>
      </c>
      <c r="D25" s="96">
        <v>1</v>
      </c>
      <c r="E25" s="151"/>
      <c r="F25" s="151"/>
      <c r="G25" s="98">
        <f t="shared" si="0"/>
        <v>0</v>
      </c>
      <c r="H25" s="153"/>
      <c r="I25" s="153"/>
      <c r="J25" s="141"/>
      <c r="K25" s="155"/>
      <c r="L25" s="157"/>
    </row>
    <row r="26" spans="1:12" ht="20.100000000000001" customHeight="1" thickBot="1" x14ac:dyDescent="0.25">
      <c r="A26" s="55" t="s">
        <v>207</v>
      </c>
      <c r="B26" s="56">
        <v>0</v>
      </c>
      <c r="C26" s="78" t="s">
        <v>67</v>
      </c>
      <c r="D26" s="78">
        <v>0</v>
      </c>
      <c r="E26" s="46"/>
      <c r="F26" s="46"/>
      <c r="G26" s="47" t="e">
        <f t="shared" si="0"/>
        <v>#NUM!</v>
      </c>
      <c r="H26" s="48"/>
      <c r="I26" s="48"/>
      <c r="J26" s="57"/>
      <c r="K26" s="58"/>
      <c r="L26" s="59"/>
    </row>
    <row r="27" spans="1:12" s="34" customFormat="1" ht="20.100000000000001" customHeight="1" thickTop="1" x14ac:dyDescent="0.2">
      <c r="A27" s="53" t="s">
        <v>208</v>
      </c>
      <c r="B27" s="99">
        <v>184000</v>
      </c>
      <c r="C27" s="95" t="s">
        <v>67</v>
      </c>
      <c r="D27" s="95">
        <v>1</v>
      </c>
      <c r="E27" s="150">
        <f>AVERAGE(D27:D31)</f>
        <v>4.8</v>
      </c>
      <c r="F27" s="150">
        <f>STDEV(D27:D31)</f>
        <v>8.4970583144992009</v>
      </c>
      <c r="G27" s="97">
        <f t="shared" si="0"/>
        <v>0</v>
      </c>
      <c r="H27" s="152">
        <f>AVERAGE(G27:G31)</f>
        <v>0.26020599913279624</v>
      </c>
      <c r="I27" s="152">
        <f>STDEV(G27:G31)^2</f>
        <v>0.33853580992348381</v>
      </c>
      <c r="J27" s="140">
        <f>$H$3-H27</f>
        <v>1.8658280717905862</v>
      </c>
      <c r="K27" s="154">
        <f>SQRT(I27)/SQRT(5)</f>
        <v>0.26020599913279624</v>
      </c>
      <c r="L27" s="156">
        <f>1.96*K27</f>
        <v>0.51000375830028066</v>
      </c>
    </row>
    <row r="28" spans="1:12" s="34" customFormat="1" ht="20.100000000000001" customHeight="1" x14ac:dyDescent="0.2">
      <c r="A28" s="54" t="s">
        <v>209</v>
      </c>
      <c r="B28" s="100">
        <v>184000</v>
      </c>
      <c r="C28" s="96" t="s">
        <v>67</v>
      </c>
      <c r="D28" s="96">
        <v>1</v>
      </c>
      <c r="E28" s="151"/>
      <c r="F28" s="151"/>
      <c r="G28" s="98">
        <f t="shared" si="0"/>
        <v>0</v>
      </c>
      <c r="H28" s="153"/>
      <c r="I28" s="153"/>
      <c r="J28" s="141"/>
      <c r="K28" s="155"/>
      <c r="L28" s="157"/>
    </row>
    <row r="29" spans="1:12" s="34" customFormat="1" ht="20.100000000000001" customHeight="1" x14ac:dyDescent="0.2">
      <c r="A29" s="54" t="s">
        <v>210</v>
      </c>
      <c r="B29" s="100">
        <v>184000</v>
      </c>
      <c r="C29" s="96" t="s">
        <v>69</v>
      </c>
      <c r="D29" s="96">
        <v>20</v>
      </c>
      <c r="E29" s="151"/>
      <c r="F29" s="151"/>
      <c r="G29" s="98">
        <f t="shared" si="0"/>
        <v>1.3010299956639813</v>
      </c>
      <c r="H29" s="153"/>
      <c r="I29" s="153"/>
      <c r="J29" s="141"/>
      <c r="K29" s="155"/>
      <c r="L29" s="157"/>
    </row>
    <row r="30" spans="1:12" s="34" customFormat="1" ht="20.100000000000001" customHeight="1" x14ac:dyDescent="0.2">
      <c r="A30" s="54" t="s">
        <v>211</v>
      </c>
      <c r="B30" s="100">
        <v>184000</v>
      </c>
      <c r="C30" s="96" t="s">
        <v>67</v>
      </c>
      <c r="D30" s="96">
        <v>1</v>
      </c>
      <c r="E30" s="151"/>
      <c r="F30" s="151"/>
      <c r="G30" s="98">
        <f t="shared" si="0"/>
        <v>0</v>
      </c>
      <c r="H30" s="153"/>
      <c r="I30" s="153"/>
      <c r="J30" s="141"/>
      <c r="K30" s="155"/>
      <c r="L30" s="157"/>
    </row>
    <row r="31" spans="1:12" ht="20.100000000000001" customHeight="1" thickBot="1" x14ac:dyDescent="0.25">
      <c r="A31" s="54" t="s">
        <v>212</v>
      </c>
      <c r="B31" s="100">
        <v>184000</v>
      </c>
      <c r="C31" s="60" t="s">
        <v>67</v>
      </c>
      <c r="D31" s="96">
        <v>1</v>
      </c>
      <c r="E31" s="151"/>
      <c r="F31" s="151"/>
      <c r="G31" s="98">
        <f t="shared" si="0"/>
        <v>0</v>
      </c>
      <c r="H31" s="153"/>
      <c r="I31" s="153"/>
      <c r="J31" s="141"/>
      <c r="K31" s="155"/>
      <c r="L31" s="157"/>
    </row>
    <row r="32" spans="1:12" ht="20.100000000000001" customHeight="1" thickBot="1" x14ac:dyDescent="0.25">
      <c r="A32" s="71" t="s">
        <v>213</v>
      </c>
      <c r="B32" s="72">
        <v>0</v>
      </c>
      <c r="C32" s="72" t="s">
        <v>67</v>
      </c>
      <c r="D32" s="72">
        <v>0</v>
      </c>
      <c r="E32" s="73"/>
      <c r="F32" s="73"/>
      <c r="G32" s="74" t="e">
        <f t="shared" si="0"/>
        <v>#NUM!</v>
      </c>
      <c r="H32" s="74"/>
      <c r="I32" s="74"/>
      <c r="J32" s="75"/>
      <c r="K32" s="76"/>
      <c r="L32" s="77"/>
    </row>
    <row r="33" spans="1:12" ht="15.75" thickTop="1" x14ac:dyDescent="0.2">
      <c r="A33" s="37"/>
      <c r="B33" s="37"/>
      <c r="C33" s="37"/>
      <c r="D33" s="37"/>
      <c r="E33" s="37"/>
      <c r="F33" s="37"/>
      <c r="G33" s="37"/>
      <c r="H33" s="37"/>
      <c r="I33" s="37"/>
      <c r="J33" s="37"/>
      <c r="K33" s="37"/>
      <c r="L33" s="37"/>
    </row>
    <row r="34" spans="1:12" ht="20.100000000000001" customHeight="1" x14ac:dyDescent="0.2">
      <c r="A34" s="37"/>
      <c r="B34" s="37"/>
      <c r="C34" s="37"/>
      <c r="D34" s="37"/>
      <c r="E34" s="37"/>
      <c r="F34" s="37"/>
      <c r="G34" s="37"/>
      <c r="H34" s="37"/>
      <c r="I34" s="37"/>
      <c r="J34" s="37"/>
      <c r="K34" s="37"/>
      <c r="L34" s="37"/>
    </row>
    <row r="35" spans="1:12" ht="42" customHeight="1" x14ac:dyDescent="0.2">
      <c r="A35" s="160" t="s">
        <v>93</v>
      </c>
      <c r="B35" s="160"/>
      <c r="C35" s="160"/>
      <c r="D35" s="160"/>
      <c r="E35" s="160"/>
      <c r="F35" s="160"/>
      <c r="G35" s="37"/>
      <c r="H35" s="37"/>
      <c r="I35" s="37"/>
      <c r="J35" s="37"/>
      <c r="K35" s="37"/>
      <c r="L35" s="37"/>
    </row>
    <row r="36" spans="1:12" ht="47.25" x14ac:dyDescent="0.2">
      <c r="A36" s="38" t="s">
        <v>50</v>
      </c>
      <c r="B36" s="39" t="s">
        <v>51</v>
      </c>
      <c r="C36" s="39" t="s">
        <v>52</v>
      </c>
      <c r="D36" s="39" t="s">
        <v>53</v>
      </c>
      <c r="E36" s="39" t="s">
        <v>54</v>
      </c>
      <c r="F36" s="37"/>
      <c r="G36" s="37"/>
      <c r="H36" s="37"/>
      <c r="I36" s="37"/>
      <c r="J36" s="37"/>
      <c r="K36" s="37"/>
      <c r="L36" s="37"/>
    </row>
    <row r="37" spans="1:12" ht="20.100000000000001" customHeight="1" x14ac:dyDescent="0.2">
      <c r="A37" s="81" t="s">
        <v>184</v>
      </c>
      <c r="B37" s="113">
        <v>184000</v>
      </c>
      <c r="C37" s="113">
        <v>81</v>
      </c>
      <c r="D37" s="113">
        <f>C37*2</f>
        <v>162</v>
      </c>
      <c r="E37" s="161">
        <f>AVERAGE(D37:D41)</f>
        <v>673.2</v>
      </c>
      <c r="F37" s="37"/>
      <c r="G37" s="37"/>
      <c r="H37" s="37"/>
      <c r="I37" s="37"/>
      <c r="J37" s="37"/>
      <c r="K37" s="37"/>
      <c r="L37" s="37"/>
    </row>
    <row r="38" spans="1:12" ht="20.100000000000001" customHeight="1" x14ac:dyDescent="0.2">
      <c r="A38" s="82" t="s">
        <v>185</v>
      </c>
      <c r="B38" s="114">
        <v>184000</v>
      </c>
      <c r="C38" s="114" t="s">
        <v>69</v>
      </c>
      <c r="D38" s="114">
        <v>20</v>
      </c>
      <c r="E38" s="162"/>
      <c r="F38" s="37"/>
      <c r="G38" s="37"/>
      <c r="H38" s="37"/>
      <c r="I38" s="37"/>
      <c r="J38" s="37"/>
      <c r="K38" s="37"/>
      <c r="L38" s="37"/>
    </row>
    <row r="39" spans="1:12" ht="20.100000000000001" customHeight="1" x14ac:dyDescent="0.2">
      <c r="A39" s="82" t="s">
        <v>186</v>
      </c>
      <c r="B39" s="114">
        <v>184000</v>
      </c>
      <c r="C39" s="114">
        <v>112</v>
      </c>
      <c r="D39" s="114">
        <f t="shared" ref="D39" si="2">C39*2</f>
        <v>224</v>
      </c>
      <c r="E39" s="162"/>
      <c r="F39" s="37"/>
      <c r="G39" s="37"/>
      <c r="H39" s="37"/>
      <c r="I39" s="37"/>
      <c r="J39" s="37"/>
      <c r="K39" s="37"/>
      <c r="L39" s="37"/>
    </row>
    <row r="40" spans="1:12" ht="20.100000000000001" customHeight="1" x14ac:dyDescent="0.2">
      <c r="A40" s="82" t="s">
        <v>187</v>
      </c>
      <c r="B40" s="114">
        <v>184000</v>
      </c>
      <c r="C40" s="114" t="s">
        <v>69</v>
      </c>
      <c r="D40" s="114">
        <v>20</v>
      </c>
      <c r="E40" s="162"/>
      <c r="F40" s="37"/>
      <c r="G40" s="37"/>
      <c r="H40" s="37"/>
      <c r="I40" s="37"/>
      <c r="J40" s="37"/>
      <c r="K40" s="37"/>
      <c r="L40" s="37"/>
    </row>
    <row r="41" spans="1:12" ht="20.100000000000001" customHeight="1" x14ac:dyDescent="0.2">
      <c r="A41" s="82" t="s">
        <v>188</v>
      </c>
      <c r="B41" s="114">
        <v>184000</v>
      </c>
      <c r="C41" s="114">
        <v>1470</v>
      </c>
      <c r="D41" s="114">
        <f t="shared" ref="D41" si="3">C41*2</f>
        <v>2940</v>
      </c>
      <c r="E41" s="162"/>
      <c r="F41" s="37"/>
      <c r="G41" s="37"/>
      <c r="H41" s="37"/>
      <c r="I41" s="37"/>
      <c r="J41" s="37"/>
      <c r="K41" s="37"/>
      <c r="L41" s="37"/>
    </row>
    <row r="42" spans="1:12" ht="20.100000000000001" customHeight="1" x14ac:dyDescent="0.2">
      <c r="A42" s="83" t="s">
        <v>189</v>
      </c>
      <c r="B42" s="115">
        <v>0</v>
      </c>
      <c r="C42" s="115" t="s">
        <v>67</v>
      </c>
      <c r="D42" s="115">
        <v>0</v>
      </c>
      <c r="E42" s="112"/>
      <c r="F42" s="37"/>
      <c r="G42" s="37"/>
      <c r="H42" s="37"/>
      <c r="I42" s="37"/>
      <c r="J42" s="37"/>
      <c r="K42" s="37"/>
      <c r="L42" s="37"/>
    </row>
    <row r="43" spans="1:12" ht="20.100000000000001" customHeight="1" x14ac:dyDescent="0.2">
      <c r="A43" s="53" t="s">
        <v>190</v>
      </c>
      <c r="B43" s="116">
        <v>184000</v>
      </c>
      <c r="C43" s="116" t="s">
        <v>69</v>
      </c>
      <c r="D43" s="116">
        <v>20</v>
      </c>
      <c r="E43" s="163">
        <f>AVERAGE(D43:D47)</f>
        <v>101.64</v>
      </c>
      <c r="F43" s="37"/>
      <c r="G43" s="37"/>
      <c r="H43" s="37"/>
      <c r="I43" s="37"/>
      <c r="J43" s="37"/>
      <c r="K43" s="37"/>
      <c r="L43" s="37"/>
    </row>
    <row r="44" spans="1:12" ht="20.100000000000001" customHeight="1" x14ac:dyDescent="0.2">
      <c r="A44" s="54" t="s">
        <v>191</v>
      </c>
      <c r="B44" s="107">
        <v>184000</v>
      </c>
      <c r="C44" s="107" t="s">
        <v>69</v>
      </c>
      <c r="D44" s="107">
        <v>20</v>
      </c>
      <c r="E44" s="164"/>
      <c r="F44" s="37"/>
      <c r="G44" s="37"/>
      <c r="H44" s="37"/>
      <c r="I44" s="37"/>
      <c r="J44" s="37"/>
      <c r="K44" s="37"/>
      <c r="L44" s="37"/>
    </row>
    <row r="45" spans="1:12" ht="20.100000000000001" customHeight="1" x14ac:dyDescent="0.2">
      <c r="A45" s="54" t="s">
        <v>192</v>
      </c>
      <c r="B45" s="107">
        <v>184000</v>
      </c>
      <c r="C45" s="107" t="s">
        <v>69</v>
      </c>
      <c r="D45" s="107">
        <v>20</v>
      </c>
      <c r="E45" s="164"/>
      <c r="F45" s="37"/>
      <c r="G45" s="37"/>
      <c r="H45" s="37"/>
      <c r="I45" s="37"/>
      <c r="J45" s="37"/>
      <c r="K45" s="37"/>
      <c r="L45" s="37"/>
    </row>
    <row r="46" spans="1:12" ht="20.100000000000001" customHeight="1" x14ac:dyDescent="0.2">
      <c r="A46" s="54" t="s">
        <v>193</v>
      </c>
      <c r="B46" s="107">
        <v>184000</v>
      </c>
      <c r="C46" s="108" t="s">
        <v>67</v>
      </c>
      <c r="D46" s="107">
        <v>1</v>
      </c>
      <c r="E46" s="164"/>
      <c r="F46" s="37"/>
      <c r="G46" s="37"/>
      <c r="H46" s="37"/>
      <c r="I46" s="37"/>
      <c r="J46" s="37"/>
      <c r="K46" s="37"/>
      <c r="L46" s="37"/>
    </row>
    <row r="47" spans="1:12" ht="20.100000000000001" customHeight="1" x14ac:dyDescent="0.2">
      <c r="A47" s="54" t="s">
        <v>194</v>
      </c>
      <c r="B47" s="107">
        <v>184000</v>
      </c>
      <c r="C47" s="107">
        <v>22.36</v>
      </c>
      <c r="D47" s="107">
        <f>C47*20</f>
        <v>447.2</v>
      </c>
      <c r="E47" s="164"/>
      <c r="F47" s="37"/>
      <c r="G47" s="37"/>
      <c r="H47" s="37"/>
      <c r="I47" s="37"/>
      <c r="J47" s="37"/>
      <c r="K47" s="37"/>
      <c r="L47" s="37"/>
    </row>
    <row r="48" spans="1:12" ht="20.100000000000001" customHeight="1" x14ac:dyDescent="0.2">
      <c r="A48" s="55" t="s">
        <v>195</v>
      </c>
      <c r="B48" s="110">
        <v>0</v>
      </c>
      <c r="C48" s="110" t="s">
        <v>67</v>
      </c>
      <c r="D48" s="110">
        <v>0</v>
      </c>
      <c r="E48" s="112"/>
      <c r="F48" s="37"/>
      <c r="G48" s="37"/>
      <c r="H48" s="37"/>
      <c r="I48" s="37"/>
      <c r="J48" s="37"/>
      <c r="K48" s="37"/>
      <c r="L48" s="37"/>
    </row>
    <row r="49" spans="1:5" s="37" customFormat="1" ht="20.100000000000001" customHeight="1" x14ac:dyDescent="0.2">
      <c r="A49" s="53" t="s">
        <v>196</v>
      </c>
      <c r="B49" s="116">
        <v>184000</v>
      </c>
      <c r="C49" s="116" t="s">
        <v>67</v>
      </c>
      <c r="D49" s="116">
        <v>1</v>
      </c>
      <c r="E49" s="163">
        <f>AVERAGE(D49:D53)</f>
        <v>4.8</v>
      </c>
    </row>
    <row r="50" spans="1:5" s="37" customFormat="1" ht="20.100000000000001" customHeight="1" x14ac:dyDescent="0.2">
      <c r="A50" s="54" t="s">
        <v>197</v>
      </c>
      <c r="B50" s="107">
        <v>184000</v>
      </c>
      <c r="C50" s="107" t="s">
        <v>67</v>
      </c>
      <c r="D50" s="107">
        <v>1</v>
      </c>
      <c r="E50" s="164"/>
    </row>
    <row r="51" spans="1:5" s="37" customFormat="1" ht="20.100000000000001" customHeight="1" x14ac:dyDescent="0.2">
      <c r="A51" s="54" t="s">
        <v>198</v>
      </c>
      <c r="B51" s="107">
        <v>184000</v>
      </c>
      <c r="C51" s="107" t="s">
        <v>67</v>
      </c>
      <c r="D51" s="107">
        <v>1</v>
      </c>
      <c r="E51" s="164"/>
    </row>
    <row r="52" spans="1:5" s="37" customFormat="1" ht="20.100000000000001" customHeight="1" x14ac:dyDescent="0.2">
      <c r="A52" s="54" t="s">
        <v>199</v>
      </c>
      <c r="B52" s="107">
        <v>184000</v>
      </c>
      <c r="C52" s="108" t="s">
        <v>69</v>
      </c>
      <c r="D52" s="107">
        <v>20</v>
      </c>
      <c r="E52" s="164"/>
    </row>
    <row r="53" spans="1:5" s="37" customFormat="1" ht="20.100000000000001" customHeight="1" x14ac:dyDescent="0.2">
      <c r="A53" s="54" t="s">
        <v>200</v>
      </c>
      <c r="B53" s="107">
        <v>184000</v>
      </c>
      <c r="C53" s="107" t="s">
        <v>67</v>
      </c>
      <c r="D53" s="107">
        <v>1</v>
      </c>
      <c r="E53" s="164"/>
    </row>
    <row r="54" spans="1:5" s="37" customFormat="1" ht="20.100000000000001" customHeight="1" x14ac:dyDescent="0.2">
      <c r="A54" s="55" t="s">
        <v>201</v>
      </c>
      <c r="B54" s="110">
        <v>0</v>
      </c>
      <c r="C54" s="110" t="s">
        <v>67</v>
      </c>
      <c r="D54" s="110">
        <v>0</v>
      </c>
      <c r="E54" s="112"/>
    </row>
    <row r="55" spans="1:5" s="37" customFormat="1" ht="20.100000000000001" customHeight="1" x14ac:dyDescent="0.2">
      <c r="A55" s="53" t="s">
        <v>202</v>
      </c>
      <c r="B55" s="116">
        <v>184000</v>
      </c>
      <c r="C55" s="117" t="s">
        <v>67</v>
      </c>
      <c r="D55" s="117">
        <v>1</v>
      </c>
      <c r="E55" s="158">
        <f>AVERAGE(D55:D59)</f>
        <v>1</v>
      </c>
    </row>
    <row r="56" spans="1:5" s="37" customFormat="1" ht="20.100000000000001" customHeight="1" x14ac:dyDescent="0.2">
      <c r="A56" s="54" t="s">
        <v>203</v>
      </c>
      <c r="B56" s="107">
        <v>184000</v>
      </c>
      <c r="C56" s="108" t="s">
        <v>67</v>
      </c>
      <c r="D56" s="108">
        <v>1</v>
      </c>
      <c r="E56" s="159"/>
    </row>
    <row r="57" spans="1:5" s="37" customFormat="1" ht="20.100000000000001" customHeight="1" x14ac:dyDescent="0.2">
      <c r="A57" s="54" t="s">
        <v>204</v>
      </c>
      <c r="B57" s="107">
        <v>184000</v>
      </c>
      <c r="C57" s="108" t="s">
        <v>67</v>
      </c>
      <c r="D57" s="108">
        <v>1</v>
      </c>
      <c r="E57" s="159"/>
    </row>
    <row r="58" spans="1:5" s="37" customFormat="1" ht="20.100000000000001" customHeight="1" x14ac:dyDescent="0.2">
      <c r="A58" s="54" t="s">
        <v>205</v>
      </c>
      <c r="B58" s="107">
        <v>184000</v>
      </c>
      <c r="C58" s="108" t="s">
        <v>67</v>
      </c>
      <c r="D58" s="108">
        <v>1</v>
      </c>
      <c r="E58" s="159"/>
    </row>
    <row r="59" spans="1:5" s="37" customFormat="1" ht="20.100000000000001" customHeight="1" x14ac:dyDescent="0.2">
      <c r="A59" s="54" t="s">
        <v>206</v>
      </c>
      <c r="B59" s="107">
        <v>184000</v>
      </c>
      <c r="C59" s="108" t="s">
        <v>67</v>
      </c>
      <c r="D59" s="108">
        <v>1</v>
      </c>
      <c r="E59" s="159"/>
    </row>
    <row r="60" spans="1:5" s="37" customFormat="1" ht="20.100000000000001" customHeight="1" x14ac:dyDescent="0.2">
      <c r="A60" s="55" t="s">
        <v>207</v>
      </c>
      <c r="B60" s="110">
        <v>0</v>
      </c>
      <c r="C60" s="124" t="s">
        <v>67</v>
      </c>
      <c r="D60" s="124">
        <v>0</v>
      </c>
      <c r="E60" s="112"/>
    </row>
    <row r="61" spans="1:5" s="37" customFormat="1" ht="20.100000000000001" customHeight="1" x14ac:dyDescent="0.2">
      <c r="A61" s="53" t="s">
        <v>208</v>
      </c>
      <c r="B61" s="116">
        <v>184000</v>
      </c>
      <c r="C61" s="117" t="s">
        <v>67</v>
      </c>
      <c r="D61" s="117">
        <v>1</v>
      </c>
      <c r="E61" s="158">
        <f>AVERAGE(D61:D65)</f>
        <v>4.8</v>
      </c>
    </row>
    <row r="62" spans="1:5" s="37" customFormat="1" ht="20.100000000000001" customHeight="1" x14ac:dyDescent="0.2">
      <c r="A62" s="54" t="s">
        <v>209</v>
      </c>
      <c r="B62" s="107">
        <v>184000</v>
      </c>
      <c r="C62" s="108" t="s">
        <v>67</v>
      </c>
      <c r="D62" s="108">
        <v>1</v>
      </c>
      <c r="E62" s="159"/>
    </row>
    <row r="63" spans="1:5" s="37" customFormat="1" ht="20.100000000000001" customHeight="1" x14ac:dyDescent="0.2">
      <c r="A63" s="54" t="s">
        <v>210</v>
      </c>
      <c r="B63" s="107">
        <v>184000</v>
      </c>
      <c r="C63" s="108" t="s">
        <v>69</v>
      </c>
      <c r="D63" s="108">
        <v>20</v>
      </c>
      <c r="E63" s="159"/>
    </row>
    <row r="64" spans="1:5" s="37" customFormat="1" ht="20.100000000000001" customHeight="1" x14ac:dyDescent="0.2">
      <c r="A64" s="54" t="s">
        <v>211</v>
      </c>
      <c r="B64" s="107">
        <v>184000</v>
      </c>
      <c r="C64" s="108" t="s">
        <v>67</v>
      </c>
      <c r="D64" s="108">
        <v>1</v>
      </c>
      <c r="E64" s="159"/>
    </row>
    <row r="65" spans="1:5" s="37" customFormat="1" ht="20.100000000000001" customHeight="1" x14ac:dyDescent="0.2">
      <c r="A65" s="54" t="s">
        <v>212</v>
      </c>
      <c r="B65" s="107">
        <v>184000</v>
      </c>
      <c r="C65" s="109" t="s">
        <v>67</v>
      </c>
      <c r="D65" s="108">
        <v>1</v>
      </c>
      <c r="E65" s="159"/>
    </row>
    <row r="66" spans="1:5" s="37" customFormat="1" ht="20.100000000000001" customHeight="1" x14ac:dyDescent="0.2">
      <c r="A66" s="71" t="s">
        <v>213</v>
      </c>
      <c r="B66" s="118">
        <v>0</v>
      </c>
      <c r="C66" s="118" t="s">
        <v>67</v>
      </c>
      <c r="D66" s="118">
        <v>0</v>
      </c>
      <c r="E66" s="73"/>
    </row>
    <row r="67" spans="1:5" s="37" customFormat="1" ht="20.100000000000001" customHeight="1" x14ac:dyDescent="0.2"/>
    <row r="68" spans="1:5" s="37" customFormat="1" ht="20.100000000000001" customHeight="1" x14ac:dyDescent="0.2"/>
    <row r="69" spans="1:5" s="37" customFormat="1" ht="20.100000000000001" customHeight="1" x14ac:dyDescent="0.2"/>
    <row r="70" spans="1:5" s="37" customFormat="1" ht="20.100000000000001" customHeight="1" x14ac:dyDescent="0.2"/>
    <row r="71" spans="1:5" s="37" customFormat="1" ht="20.100000000000001" customHeight="1" x14ac:dyDescent="0.2"/>
    <row r="72" spans="1:5" s="37" customFormat="1" ht="20.100000000000001" customHeight="1" x14ac:dyDescent="0.2"/>
    <row r="73" spans="1:5" s="37" customFormat="1" ht="20.100000000000001" customHeight="1" x14ac:dyDescent="0.2"/>
    <row r="74" spans="1:5" s="37" customFormat="1" ht="20.100000000000001" customHeight="1" x14ac:dyDescent="0.2"/>
    <row r="75" spans="1:5" s="37" customFormat="1" ht="20.100000000000001" customHeight="1" x14ac:dyDescent="0.2"/>
    <row r="76" spans="1:5" s="37" customFormat="1" ht="20.100000000000001" customHeight="1" x14ac:dyDescent="0.2"/>
    <row r="77" spans="1:5" s="37" customFormat="1" ht="20.100000000000001" customHeight="1" x14ac:dyDescent="0.2"/>
    <row r="78" spans="1:5" s="37" customFormat="1" ht="20.100000000000001" customHeight="1" x14ac:dyDescent="0.2"/>
    <row r="79" spans="1:5" s="37" customFormat="1" ht="20.100000000000001" customHeight="1" x14ac:dyDescent="0.2"/>
    <row r="80" spans="1:5" s="37" customFormat="1" ht="20.100000000000001" customHeight="1" x14ac:dyDescent="0.2"/>
    <row r="81" s="37" customFormat="1" ht="20.100000000000001" customHeight="1" x14ac:dyDescent="0.2"/>
    <row r="82" s="37" customFormat="1" ht="20.100000000000001" customHeight="1" x14ac:dyDescent="0.2"/>
    <row r="83" s="37" customFormat="1" ht="20.100000000000001" customHeight="1" x14ac:dyDescent="0.2"/>
    <row r="84" s="37" customFormat="1" ht="20.100000000000001" customHeight="1" x14ac:dyDescent="0.2"/>
    <row r="85" s="37" customFormat="1" ht="20.100000000000001" customHeight="1" x14ac:dyDescent="0.2"/>
    <row r="86" s="37" customFormat="1" ht="20.100000000000001" customHeight="1" x14ac:dyDescent="0.2"/>
    <row r="87" s="37" customFormat="1" ht="20.100000000000001" customHeight="1" x14ac:dyDescent="0.2"/>
    <row r="88" s="37" customFormat="1" ht="20.100000000000001" customHeight="1" x14ac:dyDescent="0.2"/>
    <row r="89" s="37" customFormat="1" ht="20.100000000000001" customHeight="1" x14ac:dyDescent="0.2"/>
    <row r="90" s="37" customFormat="1" ht="20.100000000000001" customHeight="1" x14ac:dyDescent="0.2"/>
    <row r="91" s="37" customFormat="1" ht="20.100000000000001" customHeight="1" x14ac:dyDescent="0.2"/>
    <row r="92" s="37" customFormat="1" ht="20.100000000000001" customHeight="1" x14ac:dyDescent="0.2"/>
    <row r="93" s="37" customFormat="1" ht="20.100000000000001" customHeight="1" x14ac:dyDescent="0.2"/>
    <row r="94" s="37" customFormat="1" ht="20.100000000000001" customHeight="1" x14ac:dyDescent="0.2"/>
    <row r="95" s="37" customFormat="1" ht="20.100000000000001" customHeight="1" x14ac:dyDescent="0.2"/>
    <row r="96" s="37" customFormat="1" ht="20.100000000000001" customHeight="1" x14ac:dyDescent="0.2"/>
    <row r="97" s="37" customFormat="1" ht="20.100000000000001" customHeight="1" x14ac:dyDescent="0.2"/>
    <row r="98" s="37" customFormat="1" ht="20.100000000000001" customHeight="1" x14ac:dyDescent="0.2"/>
    <row r="99" s="37" customFormat="1" ht="20.100000000000001" customHeight="1" x14ac:dyDescent="0.2"/>
    <row r="100" s="37" customFormat="1" ht="20.100000000000001" customHeight="1" x14ac:dyDescent="0.2"/>
    <row r="101" s="37" customFormat="1" ht="20.100000000000001" customHeight="1" x14ac:dyDescent="0.2"/>
    <row r="102" s="37" customFormat="1" ht="20.100000000000001" customHeight="1" x14ac:dyDescent="0.2"/>
    <row r="103" s="37" customFormat="1" ht="20.100000000000001" customHeight="1" x14ac:dyDescent="0.2"/>
    <row r="104" s="37" customFormat="1" ht="20.100000000000001" customHeight="1" x14ac:dyDescent="0.2"/>
    <row r="105" s="37" customFormat="1" ht="20.100000000000001" customHeight="1" x14ac:dyDescent="0.2"/>
    <row r="106" s="37" customFormat="1" ht="20.100000000000001" customHeight="1" x14ac:dyDescent="0.2"/>
    <row r="107" s="37" customFormat="1" ht="20.100000000000001" customHeight="1" x14ac:dyDescent="0.2"/>
    <row r="108" s="37" customFormat="1" ht="20.100000000000001" customHeight="1" x14ac:dyDescent="0.2"/>
    <row r="109" s="37" customFormat="1" ht="20.100000000000001" customHeight="1" x14ac:dyDescent="0.2"/>
    <row r="110" s="37" customFormat="1" ht="20.100000000000001" customHeight="1" x14ac:dyDescent="0.2"/>
    <row r="111" s="37" customFormat="1" ht="20.100000000000001" customHeight="1" x14ac:dyDescent="0.2"/>
    <row r="112" s="37" customFormat="1" ht="20.100000000000001" customHeight="1" x14ac:dyDescent="0.2"/>
    <row r="113" s="37" customFormat="1" ht="20.100000000000001" customHeight="1" x14ac:dyDescent="0.2"/>
    <row r="114" s="37" customFormat="1" ht="20.100000000000001" customHeight="1" x14ac:dyDescent="0.2"/>
    <row r="115" s="37" customFormat="1" ht="20.100000000000001" customHeight="1" x14ac:dyDescent="0.2"/>
    <row r="116" s="37" customFormat="1" ht="20.100000000000001" customHeight="1" x14ac:dyDescent="0.2"/>
    <row r="117" s="37" customFormat="1" ht="20.100000000000001" customHeight="1" x14ac:dyDescent="0.2"/>
    <row r="118" s="37" customFormat="1" ht="20.100000000000001" customHeight="1" x14ac:dyDescent="0.2"/>
    <row r="119" s="37" customFormat="1" ht="20.100000000000001" customHeight="1" x14ac:dyDescent="0.2"/>
    <row r="120" s="37" customFormat="1" ht="20.100000000000001" customHeight="1" x14ac:dyDescent="0.2"/>
    <row r="121" s="37" customFormat="1" ht="20.100000000000001" customHeight="1" x14ac:dyDescent="0.2"/>
    <row r="122" s="37" customFormat="1" ht="20.100000000000001" customHeight="1" x14ac:dyDescent="0.2"/>
    <row r="123" s="37" customFormat="1" ht="20.100000000000001" customHeight="1" x14ac:dyDescent="0.2"/>
    <row r="124" s="37" customFormat="1" ht="20.100000000000001" customHeight="1" x14ac:dyDescent="0.2"/>
    <row r="125" s="37" customFormat="1" x14ac:dyDescent="0.2"/>
    <row r="126" s="37" customFormat="1" x14ac:dyDescent="0.2"/>
    <row r="127" s="37" customFormat="1" x14ac:dyDescent="0.2"/>
    <row r="128" s="37" customFormat="1" x14ac:dyDescent="0.2"/>
    <row r="129" s="37" customFormat="1" x14ac:dyDescent="0.2"/>
    <row r="130" s="37" customFormat="1" x14ac:dyDescent="0.2"/>
    <row r="131" s="37" customFormat="1" x14ac:dyDescent="0.2"/>
    <row r="132" s="37" customFormat="1" x14ac:dyDescent="0.2"/>
    <row r="133" s="37" customFormat="1" x14ac:dyDescent="0.2"/>
    <row r="134" s="37" customFormat="1" x14ac:dyDescent="0.2"/>
    <row r="135" s="37" customFormat="1" x14ac:dyDescent="0.2"/>
    <row r="136" s="37" customFormat="1" x14ac:dyDescent="0.2"/>
    <row r="137" s="37" customFormat="1" x14ac:dyDescent="0.2"/>
    <row r="138" s="37" customFormat="1" x14ac:dyDescent="0.2"/>
    <row r="139" s="37" customFormat="1" x14ac:dyDescent="0.2"/>
    <row r="140" s="37" customFormat="1" x14ac:dyDescent="0.2"/>
    <row r="141" s="37" customFormat="1" x14ac:dyDescent="0.2"/>
    <row r="142" s="37" customFormat="1" x14ac:dyDescent="0.2"/>
    <row r="143" s="37" customFormat="1" x14ac:dyDescent="0.2"/>
    <row r="144" s="37" customFormat="1" x14ac:dyDescent="0.2"/>
    <row r="145" s="37" customFormat="1" x14ac:dyDescent="0.2"/>
    <row r="146" s="37" customFormat="1" x14ac:dyDescent="0.2"/>
    <row r="147" s="37" customFormat="1" x14ac:dyDescent="0.2"/>
    <row r="148" s="37" customFormat="1" x14ac:dyDescent="0.2"/>
    <row r="149" s="37" customFormat="1" x14ac:dyDescent="0.2"/>
    <row r="150" s="37" customFormat="1" x14ac:dyDescent="0.2"/>
    <row r="151" s="37" customFormat="1" x14ac:dyDescent="0.2"/>
    <row r="152" s="37" customFormat="1" x14ac:dyDescent="0.2"/>
    <row r="153" s="37" customFormat="1" x14ac:dyDescent="0.2"/>
    <row r="154" s="37" customFormat="1" x14ac:dyDescent="0.2"/>
    <row r="155" s="37" customFormat="1" x14ac:dyDescent="0.2"/>
    <row r="156" s="37" customFormat="1" x14ac:dyDescent="0.2"/>
    <row r="157" s="37" customFormat="1" x14ac:dyDescent="0.2"/>
    <row r="158" s="37" customFormat="1" x14ac:dyDescent="0.2"/>
    <row r="159" s="37" customFormat="1" x14ac:dyDescent="0.2"/>
    <row r="160" s="37" customFormat="1" x14ac:dyDescent="0.2"/>
    <row r="161" s="37" customFormat="1" x14ac:dyDescent="0.2"/>
    <row r="162" s="37" customFormat="1" x14ac:dyDescent="0.2"/>
    <row r="163" s="37" customFormat="1" x14ac:dyDescent="0.2"/>
    <row r="164" s="37" customFormat="1" x14ac:dyDescent="0.2"/>
    <row r="165" s="37" customFormat="1" x14ac:dyDescent="0.2"/>
    <row r="166" s="37" customFormat="1" x14ac:dyDescent="0.2"/>
    <row r="167" s="37" customFormat="1" x14ac:dyDescent="0.2"/>
    <row r="168" s="37" customFormat="1" x14ac:dyDescent="0.2"/>
    <row r="169" s="37" customFormat="1" x14ac:dyDescent="0.2"/>
    <row r="170" s="37" customFormat="1" x14ac:dyDescent="0.2"/>
    <row r="171" s="37" customFormat="1" x14ac:dyDescent="0.2"/>
    <row r="172" s="37" customFormat="1" x14ac:dyDescent="0.2"/>
    <row r="173" s="37" customFormat="1" x14ac:dyDescent="0.2"/>
    <row r="174" s="37" customFormat="1" x14ac:dyDescent="0.2"/>
    <row r="175" s="37" customFormat="1" x14ac:dyDescent="0.2"/>
    <row r="176" s="37" customFormat="1" x14ac:dyDescent="0.2"/>
    <row r="177" s="37" customFormat="1" x14ac:dyDescent="0.2"/>
    <row r="178" s="37" customFormat="1" x14ac:dyDescent="0.2"/>
    <row r="179" s="37" customFormat="1" x14ac:dyDescent="0.2"/>
    <row r="180" s="37" customFormat="1" x14ac:dyDescent="0.2"/>
    <row r="181" s="37" customFormat="1" x14ac:dyDescent="0.2"/>
    <row r="182" s="37" customFormat="1" x14ac:dyDescent="0.2"/>
    <row r="183" s="37" customFormat="1" x14ac:dyDescent="0.2"/>
    <row r="184" s="37" customFormat="1" x14ac:dyDescent="0.2"/>
    <row r="185" s="37" customFormat="1" x14ac:dyDescent="0.2"/>
    <row r="186" s="37" customFormat="1" x14ac:dyDescent="0.2"/>
    <row r="187" s="37" customFormat="1" x14ac:dyDescent="0.2"/>
    <row r="188" s="37" customFormat="1" x14ac:dyDescent="0.2"/>
    <row r="189" s="37" customFormat="1" x14ac:dyDescent="0.2"/>
    <row r="190" s="37" customFormat="1" x14ac:dyDescent="0.2"/>
    <row r="191" s="37" customFormat="1" x14ac:dyDescent="0.2"/>
    <row r="192" s="37" customFormat="1" x14ac:dyDescent="0.2"/>
    <row r="193" s="37" customFormat="1" x14ac:dyDescent="0.2"/>
    <row r="194" s="37" customFormat="1" x14ac:dyDescent="0.2"/>
    <row r="195" s="37" customFormat="1" x14ac:dyDescent="0.2"/>
    <row r="196" s="37" customFormat="1" x14ac:dyDescent="0.2"/>
    <row r="197" s="37" customFormat="1" x14ac:dyDescent="0.2"/>
    <row r="198" s="37" customFormat="1" x14ac:dyDescent="0.2"/>
    <row r="199" s="37" customFormat="1" x14ac:dyDescent="0.2"/>
    <row r="200" s="37" customFormat="1" x14ac:dyDescent="0.2"/>
    <row r="201" s="37" customFormat="1" x14ac:dyDescent="0.2"/>
    <row r="202" s="37" customFormat="1" x14ac:dyDescent="0.2"/>
    <row r="203" s="37" customFormat="1" x14ac:dyDescent="0.2"/>
    <row r="204" s="37" customFormat="1" x14ac:dyDescent="0.2"/>
    <row r="205" s="37" customFormat="1" x14ac:dyDescent="0.2"/>
    <row r="206" s="37" customFormat="1" x14ac:dyDescent="0.2"/>
    <row r="207" s="37" customFormat="1" x14ac:dyDescent="0.2"/>
    <row r="208" s="37" customFormat="1" x14ac:dyDescent="0.2"/>
    <row r="209" s="37" customFormat="1" x14ac:dyDescent="0.2"/>
    <row r="210" s="37" customFormat="1" x14ac:dyDescent="0.2"/>
    <row r="211" s="37" customFormat="1" x14ac:dyDescent="0.2"/>
    <row r="212" s="37" customFormat="1" x14ac:dyDescent="0.2"/>
    <row r="213" s="37" customFormat="1" x14ac:dyDescent="0.2"/>
    <row r="214" s="37" customFormat="1" x14ac:dyDescent="0.2"/>
    <row r="215" s="37" customFormat="1" x14ac:dyDescent="0.2"/>
    <row r="216" s="37" customFormat="1" x14ac:dyDescent="0.2"/>
    <row r="217" s="37" customFormat="1" x14ac:dyDescent="0.2"/>
    <row r="218" s="37" customFormat="1" x14ac:dyDescent="0.2"/>
    <row r="219" s="37" customFormat="1" x14ac:dyDescent="0.2"/>
  </sheetData>
  <mergeCells count="41">
    <mergeCell ref="A35:F35"/>
    <mergeCell ref="E37:E41"/>
    <mergeCell ref="E43:E47"/>
    <mergeCell ref="E49:E53"/>
    <mergeCell ref="E55:E59"/>
    <mergeCell ref="E61:E65"/>
    <mergeCell ref="L3:L7"/>
    <mergeCell ref="E9:E13"/>
    <mergeCell ref="F9:F13"/>
    <mergeCell ref="H9:H13"/>
    <mergeCell ref="I9:I13"/>
    <mergeCell ref="J9:J13"/>
    <mergeCell ref="K9:K13"/>
    <mergeCell ref="L9:L13"/>
    <mergeCell ref="E3:E7"/>
    <mergeCell ref="F3:F7"/>
    <mergeCell ref="H3:H7"/>
    <mergeCell ref="I3:I7"/>
    <mergeCell ref="J3:J7"/>
    <mergeCell ref="K3:K7"/>
    <mergeCell ref="L15:L19"/>
    <mergeCell ref="K21:K25"/>
    <mergeCell ref="L21:L25"/>
    <mergeCell ref="E15:E19"/>
    <mergeCell ref="F15:F19"/>
    <mergeCell ref="H15:H19"/>
    <mergeCell ref="I15:I19"/>
    <mergeCell ref="J15:J19"/>
    <mergeCell ref="K15:K19"/>
    <mergeCell ref="E21:E25"/>
    <mergeCell ref="F21:F25"/>
    <mergeCell ref="H21:H25"/>
    <mergeCell ref="I21:I25"/>
    <mergeCell ref="J21:J25"/>
    <mergeCell ref="L27:L31"/>
    <mergeCell ref="E27:E31"/>
    <mergeCell ref="F27:F31"/>
    <mergeCell ref="H27:H31"/>
    <mergeCell ref="I27:I31"/>
    <mergeCell ref="J27:J31"/>
    <mergeCell ref="K27:K31"/>
  </mergeCells>
  <printOptions horizontalCentered="1"/>
  <pageMargins left="0.7" right="0.7" top="1.25" bottom="0.75" header="0.3" footer="0.3"/>
  <pageSetup scale="43" orientation="landscape" r:id="rId1"/>
  <headerFooter>
    <oddHeader>&amp;C&amp;20Study B05897
Test #2</oddHeader>
    <oddFooter>Page &amp;P of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A2A6A8365CC72448725B45A05328473" ma:contentTypeVersion="5" ma:contentTypeDescription="Create a new document." ma:contentTypeScope="" ma:versionID="b0e31a6d2ccbdc2cbddb4025bf0db8fc">
  <xsd:schema xmlns:xsd="http://www.w3.org/2001/XMLSchema" xmlns:xs="http://www.w3.org/2001/XMLSchema" xmlns:p="http://schemas.microsoft.com/office/2006/metadata/properties" xmlns:ns3="3d1e4bae-7245-4c37-bba0-e395492f20b6" xmlns:ns4="30b2e096-cf50-43d9-8b28-738f2a4fde85" targetNamespace="http://schemas.microsoft.com/office/2006/metadata/properties" ma:root="true" ma:fieldsID="4ee78b284b6ac650acd69566191b1d04" ns3:_="" ns4:_="">
    <xsd:import namespace="3d1e4bae-7245-4c37-bba0-e395492f20b6"/>
    <xsd:import namespace="30b2e096-cf50-43d9-8b28-738f2a4fde85"/>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d1e4bae-7245-4c37-bba0-e395492f20b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0b2e096-cf50-43d9-8b28-738f2a4fde85"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SharingHintHash" ma:index="12"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807C1BFB-7102-422C-A9A9-F64A3E44A7C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d1e4bae-7245-4c37-bba0-e395492f20b6"/>
    <ds:schemaRef ds:uri="30b2e096-cf50-43d9-8b28-738f2a4fde8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8EAA008-1520-4F63-937F-47A6F1DA1B73}">
  <ds:schemaRefs>
    <ds:schemaRef ds:uri="http://schemas.microsoft.com/sharepoint/v3/contenttype/forms"/>
  </ds:schemaRefs>
</ds:datastoreItem>
</file>

<file path=customXml/itemProps3.xml><?xml version="1.0" encoding="utf-8"?>
<ds:datastoreItem xmlns:ds="http://schemas.openxmlformats.org/officeDocument/2006/customXml" ds:itemID="{4DF8B16C-299A-401D-B451-6CC751221F8A}">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6</vt:i4>
      </vt:variant>
    </vt:vector>
  </HeadingPairs>
  <TitlesOfParts>
    <vt:vector size="15" baseType="lpstr">
      <vt:lpstr>Overview</vt:lpstr>
      <vt:lpstr>Information and Glossary</vt:lpstr>
      <vt:lpstr>Test 2 chart</vt:lpstr>
      <vt:lpstr>Environmental conditions</vt:lpstr>
      <vt:lpstr>Children's board book</vt:lpstr>
      <vt:lpstr>Archival folder</vt:lpstr>
      <vt:lpstr>Braille pages</vt:lpstr>
      <vt:lpstr>Glossy pages</vt:lpstr>
      <vt:lpstr>Magazine pages</vt:lpstr>
      <vt:lpstr>'Archival folder'!Print_Area</vt:lpstr>
      <vt:lpstr>'Braille pages'!Print_Area</vt:lpstr>
      <vt:lpstr>'Children''s board book'!Print_Area</vt:lpstr>
      <vt:lpstr>'Environmental conditions'!Print_Area</vt:lpstr>
      <vt:lpstr>'Glossy pages'!Print_Area</vt:lpstr>
      <vt:lpstr>'Magazine pages'!Print_Area</vt:lpstr>
    </vt:vector>
  </TitlesOfParts>
  <Manager/>
  <Company>Battelle</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Battelle</dc:creator>
  <cp:keywords/>
  <dc:description/>
  <cp:lastModifiedBy>Morgan,Kendra</cp:lastModifiedBy>
  <cp:revision/>
  <dcterms:created xsi:type="dcterms:W3CDTF">2003-06-12T11:20:39Z</dcterms:created>
  <dcterms:modified xsi:type="dcterms:W3CDTF">2020-11-17T19:02:00Z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0x0101007A2A6A8365CC72448725B45A05328473</vt:lpwstr>
  </property>
</Properties>
</file>