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data - final check\For Publication\"/>
    </mc:Choice>
  </mc:AlternateContent>
  <xr:revisionPtr revIDLastSave="0" documentId="13_ncr:1_{F8FB9DC7-EB1B-48ED-B9B5-448D509C4D25}" xr6:coauthVersionLast="45" xr6:coauthVersionMax="45" xr10:uidLastSave="{00000000-0000-0000-0000-000000000000}"/>
  <bookViews>
    <workbookView xWindow="-120" yWindow="-120" windowWidth="29040" windowHeight="17640" tabRatio="662" xr2:uid="{00000000-000D-0000-FFFF-FFFF00000000}"/>
  </bookViews>
  <sheets>
    <sheet name="Overview" sheetId="21" r:id="rId1"/>
    <sheet name="Information and Glossary" sheetId="23" r:id="rId2"/>
    <sheet name="Test 1.2 chart" sheetId="22" r:id="rId3"/>
    <sheet name="Environmental conditions" sheetId="27" r:id="rId4"/>
    <sheet name="Hardcover book cover" sheetId="28" r:id="rId5"/>
    <sheet name="Softback book cover" sheetId="25" r:id="rId6"/>
    <sheet name="Plain paper pages" sheetId="26" r:id="rId7"/>
    <sheet name="Plastic protective cover" sheetId="29" r:id="rId8"/>
    <sheet name="DVD case" sheetId="24" r:id="rId9"/>
  </sheets>
  <definedNames>
    <definedName name="_xlnm.Print_Area" localSheetId="8">'DVD case'!$A$2:$L$26</definedName>
    <definedName name="_xlnm.Print_Area" localSheetId="3">'Environmental conditions'!$A$1:$L$34</definedName>
    <definedName name="_xlnm.Print_Area" localSheetId="4">'Hardcover book cover'!$A$2:$L$26</definedName>
    <definedName name="_xlnm.Print_Area" localSheetId="6">'Plain paper pages'!$A$2:$L$26</definedName>
    <definedName name="_xlnm.Print_Area" localSheetId="7">'Plastic protective cover'!$A$2:$L$26</definedName>
    <definedName name="_xlnm.Print_Area" localSheetId="5">'Softback book cover'!$A$2:$L$26</definedName>
  </definedNames>
  <calcPr calcId="191028"/>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49" i="24" l="1"/>
  <c r="E43" i="24"/>
  <c r="E37" i="24"/>
  <c r="D35" i="24"/>
  <c r="D34" i="24"/>
  <c r="D33" i="24"/>
  <c r="D32" i="24"/>
  <c r="D31" i="24"/>
  <c r="E31" i="24" s="1"/>
  <c r="E49" i="29"/>
  <c r="E43" i="29"/>
  <c r="E37" i="29"/>
  <c r="D35" i="29"/>
  <c r="D34" i="29"/>
  <c r="D33" i="29"/>
  <c r="D32" i="29"/>
  <c r="D31" i="29"/>
  <c r="E31" i="29" s="1"/>
  <c r="E49" i="26"/>
  <c r="E43" i="26"/>
  <c r="E37" i="26"/>
  <c r="D35" i="26"/>
  <c r="D34" i="26"/>
  <c r="D33" i="26"/>
  <c r="D32" i="26"/>
  <c r="D31" i="26"/>
  <c r="E31" i="26" s="1"/>
  <c r="E49" i="25"/>
  <c r="E43" i="25"/>
  <c r="E37" i="25"/>
  <c r="D35" i="25"/>
  <c r="D34" i="25"/>
  <c r="D33" i="25"/>
  <c r="D32" i="25"/>
  <c r="D31" i="25"/>
  <c r="E31" i="25" s="1"/>
  <c r="E49" i="28"/>
  <c r="E43" i="28"/>
  <c r="E37" i="28"/>
  <c r="D35" i="28"/>
  <c r="D34" i="28"/>
  <c r="D33" i="28"/>
  <c r="D32" i="28"/>
  <c r="D31" i="28"/>
  <c r="E31" i="28" s="1"/>
  <c r="P4" i="25" l="1"/>
  <c r="P4" i="29"/>
  <c r="G26" i="29"/>
  <c r="G25" i="29"/>
  <c r="G24" i="29"/>
  <c r="G23" i="29"/>
  <c r="G22" i="29"/>
  <c r="G21" i="29"/>
  <c r="I21" i="29"/>
  <c r="K21" i="29"/>
  <c r="L21" i="29"/>
  <c r="D3" i="29"/>
  <c r="G3" i="29"/>
  <c r="D4" i="29"/>
  <c r="G4" i="29"/>
  <c r="D5" i="29"/>
  <c r="G5" i="29"/>
  <c r="D6" i="29"/>
  <c r="G6" i="29"/>
  <c r="D7" i="29"/>
  <c r="G7" i="29"/>
  <c r="H3" i="29"/>
  <c r="H21" i="29"/>
  <c r="J21" i="29"/>
  <c r="F21" i="29"/>
  <c r="E21" i="29"/>
  <c r="G20" i="29"/>
  <c r="G19" i="29"/>
  <c r="G18" i="29"/>
  <c r="G17" i="29"/>
  <c r="G16" i="29"/>
  <c r="G15" i="29"/>
  <c r="I15" i="29"/>
  <c r="K15" i="29"/>
  <c r="L15" i="29"/>
  <c r="H15" i="29"/>
  <c r="J15" i="29"/>
  <c r="F15" i="29"/>
  <c r="E15" i="29"/>
  <c r="G14" i="29"/>
  <c r="G13" i="29"/>
  <c r="G12" i="29"/>
  <c r="G11" i="29"/>
  <c r="G10" i="29"/>
  <c r="G9" i="29"/>
  <c r="I9" i="29"/>
  <c r="K9" i="29"/>
  <c r="L9" i="29"/>
  <c r="H9" i="29"/>
  <c r="J9" i="29"/>
  <c r="F9" i="29"/>
  <c r="E9" i="29"/>
  <c r="G8" i="29"/>
  <c r="I3" i="29"/>
  <c r="K3" i="29"/>
  <c r="L3" i="29"/>
  <c r="J3" i="29"/>
  <c r="F3" i="29"/>
  <c r="E3" i="29"/>
  <c r="P4" i="24"/>
  <c r="P4" i="28"/>
  <c r="G26" i="28"/>
  <c r="G25" i="28"/>
  <c r="G24" i="28"/>
  <c r="G23" i="28"/>
  <c r="G22" i="28"/>
  <c r="G21" i="28"/>
  <c r="I21" i="28"/>
  <c r="K21" i="28"/>
  <c r="L21" i="28"/>
  <c r="D3" i="28"/>
  <c r="G3" i="28"/>
  <c r="D4" i="28"/>
  <c r="G4" i="28"/>
  <c r="D5" i="28"/>
  <c r="G5" i="28"/>
  <c r="D6" i="28"/>
  <c r="G6" i="28"/>
  <c r="D7" i="28"/>
  <c r="G7" i="28"/>
  <c r="H3" i="28"/>
  <c r="H21" i="28"/>
  <c r="J21" i="28"/>
  <c r="F21" i="28"/>
  <c r="E21" i="28"/>
  <c r="G20" i="28"/>
  <c r="G19" i="28"/>
  <c r="G18" i="28"/>
  <c r="G17" i="28"/>
  <c r="G16" i="28"/>
  <c r="G15" i="28"/>
  <c r="I15" i="28"/>
  <c r="K15" i="28"/>
  <c r="L15" i="28"/>
  <c r="H15" i="28"/>
  <c r="J15" i="28"/>
  <c r="F15" i="28"/>
  <c r="E15" i="28"/>
  <c r="G14" i="28"/>
  <c r="G13" i="28"/>
  <c r="G12" i="28"/>
  <c r="G11" i="28"/>
  <c r="G10" i="28"/>
  <c r="G9" i="28"/>
  <c r="I9" i="28"/>
  <c r="K9" i="28"/>
  <c r="L9" i="28"/>
  <c r="H9" i="28"/>
  <c r="J9" i="28"/>
  <c r="F9" i="28"/>
  <c r="E9" i="28"/>
  <c r="G8" i="28"/>
  <c r="I3" i="28"/>
  <c r="K3" i="28"/>
  <c r="L3" i="28"/>
  <c r="J3" i="28"/>
  <c r="F3" i="28"/>
  <c r="E3" i="28"/>
  <c r="D3" i="26"/>
  <c r="G3" i="26"/>
  <c r="D4" i="26"/>
  <c r="D5" i="26"/>
  <c r="D6" i="26"/>
  <c r="D7" i="26"/>
  <c r="E3" i="26"/>
  <c r="P4" i="26"/>
  <c r="G5" i="26"/>
  <c r="G6" i="26"/>
  <c r="G7" i="26"/>
  <c r="G8" i="26"/>
  <c r="E9" i="26"/>
  <c r="F9" i="26"/>
  <c r="G9" i="26"/>
  <c r="G10" i="26"/>
  <c r="G11" i="26"/>
  <c r="G12" i="26"/>
  <c r="G13" i="26"/>
  <c r="I9" i="26"/>
  <c r="K9" i="26"/>
  <c r="L9" i="26"/>
  <c r="H9" i="26"/>
  <c r="G14" i="26"/>
  <c r="E15" i="26"/>
  <c r="F15" i="26"/>
  <c r="G15" i="26"/>
  <c r="G16" i="26"/>
  <c r="G17" i="26"/>
  <c r="G18" i="26"/>
  <c r="G19" i="26"/>
  <c r="I15" i="26"/>
  <c r="K15" i="26"/>
  <c r="L15" i="26"/>
  <c r="H15" i="26"/>
  <c r="G20" i="26"/>
  <c r="E21" i="26"/>
  <c r="F21" i="26"/>
  <c r="G21" i="26"/>
  <c r="G22" i="26"/>
  <c r="G23" i="26"/>
  <c r="G24" i="26"/>
  <c r="G25" i="26"/>
  <c r="H21" i="26"/>
  <c r="G26" i="26"/>
  <c r="D3" i="25"/>
  <c r="D4" i="25"/>
  <c r="D5" i="25"/>
  <c r="D6" i="25"/>
  <c r="D7" i="25"/>
  <c r="E3" i="25"/>
  <c r="G3" i="25"/>
  <c r="G4" i="25"/>
  <c r="G5" i="25"/>
  <c r="G6" i="25"/>
  <c r="G7" i="25"/>
  <c r="G8" i="25"/>
  <c r="E9" i="25"/>
  <c r="F9" i="25"/>
  <c r="G9" i="25"/>
  <c r="G10" i="25"/>
  <c r="G11" i="25"/>
  <c r="G12" i="25"/>
  <c r="G13" i="25"/>
  <c r="H9" i="25"/>
  <c r="G14" i="25"/>
  <c r="E15" i="25"/>
  <c r="F15" i="25"/>
  <c r="G15" i="25"/>
  <c r="G16" i="25"/>
  <c r="G17" i="25"/>
  <c r="G18" i="25"/>
  <c r="G19" i="25"/>
  <c r="I15" i="25"/>
  <c r="K15" i="25"/>
  <c r="L15" i="25"/>
  <c r="H15" i="25"/>
  <c r="G20" i="25"/>
  <c r="E21" i="25"/>
  <c r="F21" i="25"/>
  <c r="G21" i="25"/>
  <c r="G22" i="25"/>
  <c r="G23" i="25"/>
  <c r="G24" i="25"/>
  <c r="G25" i="25"/>
  <c r="H21" i="25"/>
  <c r="I21" i="25"/>
  <c r="K21" i="25"/>
  <c r="L21" i="25"/>
  <c r="G26" i="25"/>
  <c r="D3" i="24"/>
  <c r="D4" i="24"/>
  <c r="D5" i="24"/>
  <c r="D6" i="24"/>
  <c r="D7" i="24"/>
  <c r="E3" i="24"/>
  <c r="G4" i="24"/>
  <c r="G5" i="24"/>
  <c r="G6" i="24"/>
  <c r="G7" i="24"/>
  <c r="G8" i="24"/>
  <c r="E9" i="24"/>
  <c r="F9" i="24"/>
  <c r="G9" i="24"/>
  <c r="G10" i="24"/>
  <c r="G11" i="24"/>
  <c r="G12" i="24"/>
  <c r="G13" i="24"/>
  <c r="I9" i="24"/>
  <c r="K9" i="24"/>
  <c r="L9" i="24"/>
  <c r="H9" i="24"/>
  <c r="G14" i="24"/>
  <c r="E15" i="24"/>
  <c r="F15" i="24"/>
  <c r="G15" i="24"/>
  <c r="G16" i="24"/>
  <c r="G17" i="24"/>
  <c r="G18" i="24"/>
  <c r="G19" i="24"/>
  <c r="H15" i="24"/>
  <c r="G20" i="24"/>
  <c r="E21" i="24"/>
  <c r="F21" i="24"/>
  <c r="G21" i="24"/>
  <c r="G22" i="24"/>
  <c r="G23" i="24"/>
  <c r="G24" i="24"/>
  <c r="G25" i="24"/>
  <c r="H21" i="24"/>
  <c r="I21" i="24"/>
  <c r="K21" i="24"/>
  <c r="L21" i="24"/>
  <c r="G26" i="24"/>
  <c r="H3" i="25"/>
  <c r="G4" i="26"/>
  <c r="H3" i="26"/>
  <c r="F3" i="25"/>
  <c r="I15" i="24"/>
  <c r="K15" i="24"/>
  <c r="L15" i="24"/>
  <c r="G3" i="24"/>
  <c r="I9" i="25"/>
  <c r="K9" i="25"/>
  <c r="L9" i="25"/>
  <c r="I3" i="26"/>
  <c r="K3" i="26"/>
  <c r="L3" i="26"/>
  <c r="F3" i="26"/>
  <c r="F3" i="24"/>
  <c r="I3" i="25"/>
  <c r="K3" i="25"/>
  <c r="L3" i="25"/>
  <c r="I21" i="26"/>
  <c r="K21" i="26"/>
  <c r="L21" i="26"/>
  <c r="J15" i="25"/>
  <c r="J9" i="25"/>
  <c r="J21" i="25"/>
  <c r="J9" i="26"/>
  <c r="J21" i="26"/>
  <c r="J15" i="26"/>
  <c r="J3" i="26"/>
  <c r="H3" i="24"/>
  <c r="I3" i="24"/>
  <c r="K3" i="24"/>
  <c r="L3" i="24"/>
  <c r="J21" i="24"/>
  <c r="J15" i="24"/>
  <c r="J9" i="24"/>
  <c r="J3" i="24" l="1"/>
  <c r="J3" i="25"/>
</calcChain>
</file>

<file path=xl/sharedStrings.xml><?xml version="1.0" encoding="utf-8"?>
<sst xmlns="http://schemas.openxmlformats.org/spreadsheetml/2006/main" count="605" uniqueCount="185">
  <si>
    <t>REALM Test 1.2: Raw Data</t>
  </si>
  <si>
    <t>This workbook contains worksheets related to:</t>
  </si>
  <si>
    <t>REopening Archives, Libraries and Museums (REALM)</t>
  </si>
  <si>
    <t>by OCLC, IMLS ,and Battelle</t>
  </si>
  <si>
    <t>This data file covers REALM Test 1.2. The full test reports for all REALM tests are available online.</t>
  </si>
  <si>
    <t>https://oc.lc/realm-project</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</si>
  <si>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</si>
  <si>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by support from the Institute of Museum and Library Services, the Library of Congress, The Andrew W. Mellon Foundation, and the Carnegie Corporation of New York.</t>
  </si>
  <si>
    <t>Reading the data</t>
  </si>
  <si>
    <t>Glossary</t>
  </si>
  <si>
    <t>CI</t>
  </si>
  <si>
    <t>Confidence interval</t>
  </si>
  <si>
    <t>LOQ</t>
  </si>
  <si>
    <t>Limit of quantitation</t>
  </si>
  <si>
    <t>LOD</t>
  </si>
  <si>
    <t>Limit of detection</t>
  </si>
  <si>
    <t>SD</t>
  </si>
  <si>
    <t>Standard deviation</t>
  </si>
  <si>
    <t>RH</t>
  </si>
  <si>
    <t>Relative humidity</t>
  </si>
  <si>
    <t>SE</t>
  </si>
  <si>
    <t>Standard error</t>
  </si>
  <si>
    <t>Test 1.2: Library materials</t>
  </si>
  <si>
    <t>Test 1.2</t>
  </si>
  <si>
    <t>Description</t>
  </si>
  <si>
    <r>
      <t>Total Log</t>
    </r>
    <r>
      <rPr>
        <b/>
        <vertAlign val="subscript"/>
        <sz val="10"/>
        <rFont val="Arial"/>
        <family val="2"/>
      </rPr>
      <t>10</t>
    </r>
    <r>
      <rPr>
        <b/>
        <sz val="10"/>
        <rFont val="Arial"/>
        <family val="2"/>
      </rPr>
      <t xml:space="preserve"> SARS-CoV-2 Recovered</t>
    </r>
  </si>
  <si>
    <r>
      <t>Inoculum</t>
    </r>
    <r>
      <rPr>
        <vertAlign val="superscript"/>
        <sz val="10"/>
        <rFont val="Arial"/>
        <family val="2"/>
      </rPr>
      <t>1</t>
    </r>
  </si>
  <si>
    <r>
      <t>T0</t>
    </r>
    <r>
      <rPr>
        <vertAlign val="superscript"/>
        <sz val="10"/>
        <rFont val="Arial"/>
        <family val="2"/>
      </rPr>
      <t>2</t>
    </r>
  </si>
  <si>
    <t>1 Day</t>
  </si>
  <si>
    <t>3 Day</t>
  </si>
  <si>
    <t>4 Day</t>
  </si>
  <si>
    <t>Hardback book cover</t>
  </si>
  <si>
    <t>&lt;LOD</t>
  </si>
  <si>
    <t>Softback book cover</t>
  </si>
  <si>
    <t>Plain paper pages (closed)</t>
  </si>
  <si>
    <t>Plastic protective cover</t>
  </si>
  <si>
    <t>DVD case</t>
  </si>
  <si>
    <t>95% CI</t>
  </si>
  <si>
    <t>Inoculum</t>
  </si>
  <si>
    <t>0 Day</t>
  </si>
  <si>
    <t>NA</t>
  </si>
  <si>
    <t xml:space="preserve">This test chart includes the raw value for the virus, on the right hand side of the scale. However, because the raw scale is tied to the log scale, please note that the raw scale is not evenly distributed between the line markers (i.e. 10, 100, 1000). </t>
  </si>
  <si>
    <t>Note: the peaks in the chart represent when the test chamber was opened to retrieve the coupons.</t>
  </si>
  <si>
    <t>Avg</t>
  </si>
  <si>
    <t>Temp</t>
  </si>
  <si>
    <t>The material tested on the hardcover book cover was buckram cloth.</t>
  </si>
  <si>
    <t>Coupon Type</t>
  </si>
  <si>
    <t>Inoculum Conc. (TCID50)</t>
  </si>
  <si>
    <t>Recovery Conc. (TCID50/mL)</t>
  </si>
  <si>
    <t>Total Virus (TCID50): 2mL Extract</t>
  </si>
  <si>
    <t>Avg. Total Virus (TCID50)</t>
  </si>
  <si>
    <t>SD Total Virus</t>
  </si>
  <si>
    <t>Log Total Virus</t>
  </si>
  <si>
    <t>Mean Log Virus</t>
  </si>
  <si>
    <t>Variance Log Virus</t>
  </si>
  <si>
    <t>Mean Log Reduction</t>
  </si>
  <si>
    <t>Hardcover book cover - 1 - Day 0</t>
  </si>
  <si>
    <t>Hardcover book cover - 2 - Day 0</t>
  </si>
  <si>
    <t>Inoculum level</t>
  </si>
  <si>
    <t>Hardcover book cover - 3 - Day 0</t>
  </si>
  <si>
    <t>Hardcover book cover - 4 - Day 0</t>
  </si>
  <si>
    <t>Hardcover book cover - 5 - Day 0</t>
  </si>
  <si>
    <t>Hardcover book cover -  BLANK - Day 0</t>
  </si>
  <si>
    <t>Hardcover book cover - 1 - Day 1</t>
  </si>
  <si>
    <t>Hardcover book cover - 2 - Day 1</t>
  </si>
  <si>
    <t>Hardcover book cover - 3 - Day 1</t>
  </si>
  <si>
    <t>Hardcover book cover - 4 - Day 1</t>
  </si>
  <si>
    <t>Hardcover book cover - 5 - Day 1</t>
  </si>
  <si>
    <t>Hardcover book cover - BLANK - Day 1</t>
  </si>
  <si>
    <t>Hardcover book cover - 1 - Day 3</t>
  </si>
  <si>
    <t>Hardcover book cover - 2 - Day 3</t>
  </si>
  <si>
    <t>Hardcover book cover - 3 - Day 3</t>
  </si>
  <si>
    <t>Hardcover book cover - 4 - Day 3</t>
  </si>
  <si>
    <t>Hardcover book cover - 5 - Day 3</t>
  </si>
  <si>
    <t>Hardcover book cover - BLANK - Day 3</t>
  </si>
  <si>
    <t>Hardcover book cover - 1 - Day 4</t>
  </si>
  <si>
    <t>Hardcover book cover - 2 - Day 4</t>
  </si>
  <si>
    <t>Hardcover book cover - 3 - Day 4</t>
  </si>
  <si>
    <t>Hardcover book cover - 4 - Day 4</t>
  </si>
  <si>
    <t>Hardcover book cover - 5 - Day 4</t>
  </si>
  <si>
    <t>Hardcover book cover - BLANK - Day 4</t>
  </si>
  <si>
    <t xml:space="preserve">Raw data: To help with a more layperson intepretation, this chart converts the Log data in the table above into Raw data, which represents individual virus cells. Other columns were removed because they relate to calculations specific to the Log value. </t>
  </si>
  <si>
    <t>Softback book cover - 1 - Day 0</t>
  </si>
  <si>
    <t>Softback book cover - 2 - Day 0</t>
  </si>
  <si>
    <t>Softback book cover - 3 - Day 0</t>
  </si>
  <si>
    <t>Softback book cover - 4 - Day 0</t>
  </si>
  <si>
    <t>Softback book cover - 5 - Day 0</t>
  </si>
  <si>
    <t>Softback book cover -  BLANK - Day 0</t>
  </si>
  <si>
    <t>Softback book cover - 1 - Day 1</t>
  </si>
  <si>
    <t>Softback book cover - 2 - Day 1</t>
  </si>
  <si>
    <t>Softback book cover - 3 - Day 1</t>
  </si>
  <si>
    <t>Softback book cover - 4 - Day 1</t>
  </si>
  <si>
    <t>Softback book cover - 5 - Day 1</t>
  </si>
  <si>
    <t>Softback book cover - BLANK - Day 1</t>
  </si>
  <si>
    <t>Softback book cover - 1 - Day 3</t>
  </si>
  <si>
    <t>Softback book cover - 2 - Day 3</t>
  </si>
  <si>
    <t>Softback book cover - 3 - Day 3</t>
  </si>
  <si>
    <t>Softback book cover - 4 - Day 3</t>
  </si>
  <si>
    <t>Softback book cover - 5 - Day 3</t>
  </si>
  <si>
    <t>Softback book cover - BLANK - Day 3</t>
  </si>
  <si>
    <t>Softback book cover - 1 - Day 4</t>
  </si>
  <si>
    <t>Softback book cover - 2 - Day 4</t>
  </si>
  <si>
    <t>Softback book cover - 3 - Day 4</t>
  </si>
  <si>
    <t>Softback book cover - 4 - Day 4</t>
  </si>
  <si>
    <t>Softback book cover - 5 - Day 4</t>
  </si>
  <si>
    <t>Softback book cover - BLANK - Day 4</t>
  </si>
  <si>
    <t>Plain paper pages - 1 - Day 0</t>
  </si>
  <si>
    <t>Plain paper pages - 2 - Day 0</t>
  </si>
  <si>
    <t>Plain paper pages - 3 - Day 0</t>
  </si>
  <si>
    <t>Plain paper pages - 4 - Day 0</t>
  </si>
  <si>
    <t>Plain paper pages - 5 - Day 0</t>
  </si>
  <si>
    <t>Plain paper pages -  BLANK - Day 0</t>
  </si>
  <si>
    <t>Plain paper pages - 1 - Day 1</t>
  </si>
  <si>
    <t>Plain paper pages - 2 - Day 1</t>
  </si>
  <si>
    <t>&lt;LOQ</t>
  </si>
  <si>
    <t>Plain paper pages - 3 - Day 1</t>
  </si>
  <si>
    <t>Plain paper pages - 4 - Day 1</t>
  </si>
  <si>
    <t>Plain paper pages - 5 - Day 1</t>
  </si>
  <si>
    <t>Plain paper pages - BLANK - Day 1</t>
  </si>
  <si>
    <t>Plain paper pages - 1 - Day 3</t>
  </si>
  <si>
    <t>Plain paper pages - 2 - Day 3</t>
  </si>
  <si>
    <t>Plain paper pages - 3 - Day 3</t>
  </si>
  <si>
    <t>Plain paper pages - 4 - Day 3</t>
  </si>
  <si>
    <t>Plain paper pages - 5 - Day 3</t>
  </si>
  <si>
    <t>Plain paper pages - BLANK - Day 3</t>
  </si>
  <si>
    <t>Plain paper pages - 1 - Day 4</t>
  </si>
  <si>
    <t>Plain paper pages - 2 - Day 4</t>
  </si>
  <si>
    <t>Plain paper pages - 3 - Day 4</t>
  </si>
  <si>
    <t>Plain paper pages - 4 - Day 4</t>
  </si>
  <si>
    <t>Plain paper pages - 5 - Day 4</t>
  </si>
  <si>
    <t>Plain paper pages - BLANK - Day 4</t>
  </si>
  <si>
    <t>Plastic protective cover - 1 - Day 0</t>
  </si>
  <si>
    <t>Plastic protective cover - 2 - Day 0</t>
  </si>
  <si>
    <t>Plastic protective cover - 3 - Day 0</t>
  </si>
  <si>
    <t>Plastic protective cover - 4 - Day 0</t>
  </si>
  <si>
    <t>Plastic protective cover - 5 - Day 0</t>
  </si>
  <si>
    <t>Plastic protective cover -  BLANK - Day 0</t>
  </si>
  <si>
    <t>Plastic protective cover - 1 - Day 1</t>
  </si>
  <si>
    <t>Plastic protective cover - 2 - Day 1</t>
  </si>
  <si>
    <t>Plastic protective cover - 3 - Day 1</t>
  </si>
  <si>
    <t>Plastic protective cover - 4 - Day 1</t>
  </si>
  <si>
    <t>Plastic protective cover - 5 - Day 1</t>
  </si>
  <si>
    <t>Plastic protective cover - BLANK - Day 1</t>
  </si>
  <si>
    <t>Plastic protective cover - 1 - Day 3</t>
  </si>
  <si>
    <t>Plastic protective cover - 2 - Day 3</t>
  </si>
  <si>
    <t>Plastic protective cover - 3 - Day 3</t>
  </si>
  <si>
    <t>Plastic protective cover - 4 - Day 3</t>
  </si>
  <si>
    <t>Plastic protective cover - 5 - Day 3</t>
  </si>
  <si>
    <t>Plastic protective cover - BLANK - Day 3</t>
  </si>
  <si>
    <t>Plastic protective cover - 1 - Day 4</t>
  </si>
  <si>
    <t>Plastic protective cover - 2 - Day 4</t>
  </si>
  <si>
    <t>Plastic protective cover - 3 - Day 4</t>
  </si>
  <si>
    <t>Plastic protective cover - 4 - Day 4</t>
  </si>
  <si>
    <t>Plastic protective cover - 5 - Day 4</t>
  </si>
  <si>
    <t>Plastic protective cover - BLANK - Day 4</t>
  </si>
  <si>
    <t>DVD case - 1 - Day 0</t>
  </si>
  <si>
    <t>DVD case - 2 - Day 0</t>
  </si>
  <si>
    <t>DVD case - 3 - Day 0</t>
  </si>
  <si>
    <t>DVD case - 4 - Day 0</t>
  </si>
  <si>
    <t>DVD case - 5 - Day 0</t>
  </si>
  <si>
    <t>DVD case -  BLANK - Day 0</t>
  </si>
  <si>
    <t>DVD case - 1 - Day 1</t>
  </si>
  <si>
    <t>DVD case - 2 - Day 1</t>
  </si>
  <si>
    <t>DVD case - 3 - Day 1</t>
  </si>
  <si>
    <t>DVD case - 4 - Day 1</t>
  </si>
  <si>
    <t>DVD case - 5 - Day 1</t>
  </si>
  <si>
    <t>DVD case - BLANK - Day 1</t>
  </si>
  <si>
    <t>DVD case - 1 - Day 3</t>
  </si>
  <si>
    <t>DVD case - 2 - Day 3</t>
  </si>
  <si>
    <t>DVD case - 3 - Day 3</t>
  </si>
  <si>
    <t>DVD case - 4 - Day 3</t>
  </si>
  <si>
    <t>DVD case - 5 - Day 3</t>
  </si>
  <si>
    <t>DVD case - BLANK - Day 3</t>
  </si>
  <si>
    <t>DVD case - 1 - Day 4</t>
  </si>
  <si>
    <t>DVD case - 2 - Day 4</t>
  </si>
  <si>
    <t>DVD case - 3 - Day 4</t>
  </si>
  <si>
    <t>DVD case - 4 - Day 4</t>
  </si>
  <si>
    <t>DVD case - 5 - Day 4</t>
  </si>
  <si>
    <t>DVD case - BLANK - Day 4</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</si>
  <si>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t>
  </si>
  <si>
    <r>
      <rPr>
        <vertAlign val="superscript"/>
        <sz val="10"/>
        <rFont val="Arial"/>
        <family val="2"/>
      </rPr>
      <t xml:space="preserve">1 </t>
    </r>
    <r>
      <rPr>
        <sz val="10"/>
        <rFont val="Arial"/>
        <family val="2"/>
      </rPr>
      <t>Total number of virus applied to each material</t>
    </r>
  </si>
  <si>
    <r>
      <rPr>
        <vertAlign val="superscript"/>
        <sz val="10"/>
        <rFont val="Arial"/>
        <family val="2"/>
      </rPr>
      <t>2</t>
    </r>
    <r>
      <rPr>
        <sz val="10"/>
        <rFont val="Arial"/>
        <family val="2"/>
      </rPr>
      <t xml:space="preserve"> Total number of virus recovered after ~1hr dry period</t>
    </r>
  </si>
  <si>
    <t xml:space="preserve">Reuse of this document is permitted as long as it is consistent with the terms of the Creative Commons BY-NC-SA 4.0 International License. </t>
  </si>
  <si>
    <t>https://creativecommons.org/licenses/by-nc-sa/4.0/</t>
  </si>
  <si>
    <t>Published online: November 10,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</si>
</sst>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000"/>
  </numFmts>
  <fonts count="24" x14ac:knownFonts="1">
    <font>
      <sz val="10"/>
      <name val="Arial"/>
    </font>
    <font>
      <sz val="11"/>
      <color theme="1"/>
      <name val="Calibri"/>
      <family val="2"/>
      <scheme val="minor"/>
    </font>
    <font>
      <sz val="10"/>
      <name val="Arial"/>
      <family val="2"/>
    </font>
    <font>
      <b/>
      <sz val="18"/>
      <color rgb="FF2178B5"/>
      <name val="Trebuchet MS"/>
      <family val="2"/>
    </font>
    <font>
      <sz val="10"/>
      <name val="Trebuchet MS"/>
      <family val="2"/>
    </font>
    <font>
      <sz val="11"/>
      <name val="Trebuchet MS"/>
      <family val="2"/>
    </font>
    <font>
      <b/>
      <sz val="14"/>
      <name val="Trebuchet MS"/>
      <family val="2"/>
    </font>
    <font>
      <u/>
      <sz val="10"/>
      <color theme="10"/>
      <name val="Arial"/>
      <family val="2"/>
    </font>
    <font>
      <u/>
      <sz val="11"/>
      <color theme="10"/>
      <name val="Trebuchet MS"/>
      <family val="2"/>
    </font>
    <font>
      <sz val="11"/>
      <color theme="1"/>
      <name val="Trebuchet MS"/>
      <family val="2"/>
    </font>
    <font>
      <u/>
      <sz val="11"/>
      <color indexed="12"/>
      <name val="Calibri"/>
      <family val="2"/>
    </font>
    <font>
      <u/>
      <sz val="11"/>
      <color indexed="12"/>
      <name val="Trebuchet MS"/>
      <family val="2"/>
    </font>
    <font>
      <sz val="9"/>
      <name val="Trebuchet MS"/>
      <family val="2"/>
    </font>
    <font>
      <b/>
      <sz val="14"/>
      <name val="Arial"/>
      <family val="2"/>
    </font>
    <font>
      <b/>
      <sz val="10"/>
      <name val="Arial"/>
      <family val="2"/>
    </font>
    <font>
      <b/>
      <vertAlign val="subscript"/>
      <sz val="10"/>
      <name val="Arial"/>
      <family val="2"/>
    </font>
    <font>
      <vertAlign val="superscript"/>
      <sz val="10"/>
      <name val="Arial"/>
      <family val="2"/>
    </font>
    <font>
      <sz val="10"/>
      <color theme="1"/>
      <name val="Arial"/>
      <family val="2"/>
    </font>
    <font>
      <i/>
      <sz val="10"/>
      <name val="Arial"/>
      <family val="2"/>
    </font>
    <font>
      <sz val="12"/>
      <name val="Arial"/>
      <family val="2"/>
    </font>
    <font>
      <b/>
      <sz val="12"/>
      <name val="Arial"/>
      <family val="2"/>
    </font>
    <font>
      <b/>
      <sz val="11"/>
      <name val="Arial"/>
      <family val="2"/>
    </font>
    <font>
      <b/>
      <sz val="10"/>
      <color theme="1"/>
      <name val="Arial"/>
      <family val="2"/>
    </font>
    <font>
      <b/>
      <sz val="11"/>
      <color rgb="FF00B050"/>
      <name val="Arial"/>
      <family val="2"/>
    </font>
  </fonts>
  <fills count="8">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bgColor indexed="64"/>
      </patternFill>
    </fill>
    <fill>
      <patternFill patternType="solid">
        <fgColor theme="6" tint="0.59999389629810485"/>
        <bgColor indexed="64"/>
      </patternFill>
    </fill>
    <fill>
      <patternFill patternType="lightDown">
        <bgColor indexed="8"/>
      </patternFill>
    </fill>
    <fill>
      <patternFill patternType="solid">
        <fgColor indexed="22"/>
        <bgColor indexed="64"/>
      </patternFill>
    </fill>
  </fills>
  <borders count="36">
    <border>
      <left/>
      <right/>
      <top/>
      <bottom/>
      <diagonal/>
    </border>
    <border>
      <left/>
      <right/>
      <top/>
      <bottom style="medium">
        <color indexed="64"/>
      </bottom>
      <diagonal/>
    </border>
    <border>
      <left/>
      <right/>
      <top style="medium">
        <color indexed="64"/>
      </top>
      <bottom/>
      <diagonal/>
    </border>
    <border>
      <left style="thin">
        <color indexed="64"/>
      </left>
      <right style="double">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double">
        <color indexed="64"/>
      </left>
      <right style="thin">
        <color indexed="64"/>
      </right>
      <top style="medium">
        <color indexed="64"/>
      </top>
      <bottom style="double">
        <color indexed="64"/>
      </bottom>
      <diagonal/>
    </border>
    <border>
      <left style="thin">
        <color auto="1"/>
      </left>
      <right style="double">
        <color indexed="64"/>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double">
        <color indexed="64"/>
      </left>
      <right style="thin">
        <color indexed="64"/>
      </right>
      <top style="thin">
        <color indexed="64"/>
      </top>
      <bottom style="thin">
        <color indexed="64"/>
      </bottom>
      <diagonal/>
    </border>
    <border>
      <left style="thin">
        <color auto="1"/>
      </left>
      <right style="double">
        <color indexed="64"/>
      </right>
      <top style="thick">
        <color indexed="64"/>
      </top>
      <bottom style="thin">
        <color auto="1"/>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bottom style="thin">
        <color indexed="64"/>
      </bottom>
      <diagonal/>
    </border>
    <border>
      <left style="double">
        <color indexed="64"/>
      </left>
      <right style="thin">
        <color indexed="64"/>
      </right>
      <top/>
      <bottom style="thin">
        <color indexed="64"/>
      </bottom>
      <diagonal/>
    </border>
    <border>
      <left style="thin">
        <color indexed="64"/>
      </left>
      <right style="double">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ck">
        <color indexed="64"/>
      </bottom>
      <diagonal/>
    </border>
    <border>
      <left style="double">
        <color indexed="64"/>
      </left>
      <right style="thin">
        <color indexed="64"/>
      </right>
      <top style="medium">
        <color indexed="64"/>
      </top>
      <bottom style="thick">
        <color indexed="64"/>
      </bottom>
      <diagonal/>
    </border>
    <border>
      <left style="thin">
        <color auto="1"/>
      </left>
      <right style="double">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double">
        <color indexed="64"/>
      </right>
      <top/>
      <bottom/>
      <diagonal/>
    </border>
    <border>
      <left style="thin">
        <color auto="1"/>
      </left>
      <right style="double">
        <color indexed="64"/>
      </right>
      <top style="thin">
        <color auto="1"/>
      </top>
      <bottom/>
      <diagonal/>
    </border>
    <border>
      <left style="double">
        <color indexed="64"/>
      </left>
      <right style="thin">
        <color indexed="64"/>
      </right>
      <top style="thick">
        <color indexed="64"/>
      </top>
      <bottom style="thin">
        <color indexed="64"/>
      </bottom>
      <diagonal/>
    </border>
    <border>
      <left style="double">
        <color indexed="64"/>
      </left>
      <right style="thin">
        <color indexed="64"/>
      </right>
      <top style="medium">
        <color indexed="64"/>
      </top>
      <bottom style="thin">
        <color indexed="64"/>
      </bottom>
      <diagonal/>
    </border>
    <border>
      <left style="thin">
        <color indexed="64"/>
      </left>
      <right style="double">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style="double">
        <color indexed="64"/>
      </left>
      <right style="thin">
        <color indexed="64"/>
      </right>
      <top style="double">
        <color indexed="64"/>
      </top>
      <bottom style="thick">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6">
    <xf numFmtId="0" fontId="0" fillId="0" borderId="0"/>
    <xf numFmtId="0" fontId="2" fillId="0" borderId="0"/>
    <xf numFmtId="0" fontId="2" fillId="0" borderId="0"/>
    <xf numFmtId="0" fontId="7" fillId="0" borderId="0" applyNumberFormat="0" applyFill="0" applyBorder="0" applyAlignment="0" applyProtection="0"/>
    <xf numFmtId="0" fontId="1" fillId="0" borderId="0"/>
    <xf numFmtId="0" fontId="10" fillId="0" borderId="0" applyNumberFormat="0" applyFill="0" applyBorder="0" applyAlignment="0" applyProtection="0">
      <alignment vertical="top"/>
      <protection locked="0"/>
    </xf>
  </cellStyleXfs>
  <cellXfs count="191">
    <xf numFmtId="0" fontId="0" fillId="0" borderId="0" xfId="0"/>
    <xf numFmtId="0" fontId="3" fillId="0" borderId="0" xfId="2" applyFont="1" applyAlignment="1">
      <alignment horizontal="left" wrapText="1"/>
    </xf>
    <xf numFmtId="0" fontId="4" fillId="0" borderId="0" xfId="0" applyFont="1"/>
    <xf numFmtId="0" fontId="5" fillId="0" borderId="0" xfId="2" applyFont="1"/>
    <xf numFmtId="0" fontId="6" fillId="0" borderId="0" xfId="2" applyFont="1"/>
    <xf numFmtId="0" fontId="5" fillId="0" borderId="0" xfId="0" applyFont="1"/>
    <xf numFmtId="0" fontId="8" fillId="0" borderId="0" xfId="3" applyFont="1" applyAlignment="1">
      <alignment horizontal="left"/>
    </xf>
    <xf numFmtId="0" fontId="9" fillId="0" borderId="0" xfId="4" applyFont="1"/>
    <xf numFmtId="0" fontId="11" fillId="0" borderId="0" xfId="5" applyFont="1" applyAlignment="1" applyProtection="1"/>
    <xf numFmtId="0" fontId="5" fillId="0" borderId="0" xfId="0" applyFont="1" applyAlignment="1">
      <alignment horizontal="left"/>
    </xf>
    <xf numFmtId="0" fontId="12" fillId="0" borderId="0" xfId="0" applyFont="1" applyAlignment="1">
      <alignment vertical="center" wrapText="1"/>
    </xf>
    <xf numFmtId="0" fontId="5" fillId="0" borderId="0" xfId="0" applyFont="1" applyAlignment="1">
      <alignment vertical="center"/>
    </xf>
    <xf numFmtId="0" fontId="2" fillId="0" borderId="0" xfId="0" applyFont="1"/>
    <xf numFmtId="0" fontId="2" fillId="0" borderId="1" xfId="0" applyFont="1" applyBorder="1"/>
    <xf numFmtId="0" fontId="2" fillId="0" borderId="1" xfId="0" applyFont="1" applyBorder="1" applyAlignment="1">
      <alignment horizontal="center"/>
    </xf>
    <xf numFmtId="0" fontId="0" fillId="0" borderId="1" xfId="0" applyBorder="1" applyAlignment="1">
      <alignment horizontal="center"/>
    </xf>
    <xf numFmtId="0" fontId="2" fillId="0" borderId="2" xfId="0" applyFont="1" applyBorder="1"/>
    <xf numFmtId="2" fontId="0" fillId="0" borderId="0" xfId="0" applyNumberFormat="1" applyAlignment="1">
      <alignment horizontal="center" vertical="center"/>
    </xf>
    <xf numFmtId="2" fontId="0" fillId="0" borderId="2" xfId="0" applyNumberFormat="1" applyBorder="1" applyAlignment="1">
      <alignment horizontal="center"/>
    </xf>
    <xf numFmtId="2" fontId="2" fillId="0" borderId="2" xfId="0" applyNumberFormat="1" applyFont="1" applyBorder="1" applyAlignment="1">
      <alignment horizontal="center"/>
    </xf>
    <xf numFmtId="2" fontId="2" fillId="0" borderId="0" xfId="0" applyNumberFormat="1" applyFont="1" applyAlignment="1">
      <alignment horizontal="center"/>
    </xf>
    <xf numFmtId="2" fontId="0" fillId="0" borderId="0" xfId="0" applyNumberFormat="1" applyAlignment="1">
      <alignment horizontal="center"/>
    </xf>
    <xf numFmtId="2" fontId="0" fillId="0" borderId="1" xfId="0" applyNumberFormat="1" applyBorder="1" applyAlignment="1">
      <alignment horizontal="center" vertical="center"/>
    </xf>
    <xf numFmtId="2" fontId="0" fillId="0" borderId="1" xfId="0" applyNumberFormat="1" applyBorder="1" applyAlignment="1">
      <alignment horizontal="center"/>
    </xf>
    <xf numFmtId="2" fontId="2" fillId="0" borderId="1" xfId="0" applyNumberFormat="1" applyFont="1" applyBorder="1" applyAlignment="1">
      <alignment horizontal="center"/>
    </xf>
    <xf numFmtId="0" fontId="14" fillId="0" borderId="0" xfId="0" applyFont="1"/>
    <xf numFmtId="0" fontId="17" fillId="0" borderId="0" xfId="0" applyFont="1"/>
    <xf numFmtId="0" fontId="2" fillId="0" borderId="0" xfId="0" applyFont="1" applyAlignment="1">
      <alignment horizontal="center"/>
    </xf>
    <xf numFmtId="0" fontId="0" fillId="0" borderId="0" xfId="0" applyAlignment="1">
      <alignment wrapText="1"/>
    </xf>
    <xf numFmtId="2" fontId="0" fillId="0" borderId="2" xfId="0" applyNumberFormat="1" applyBorder="1" applyAlignment="1">
      <alignment horizontal="center" vertical="center"/>
    </xf>
    <xf numFmtId="0" fontId="0" fillId="0" borderId="1" xfId="0" applyBorder="1"/>
    <xf numFmtId="0" fontId="0" fillId="0" borderId="0" xfId="0" applyBorder="1"/>
    <xf numFmtId="0" fontId="2" fillId="0" borderId="0" xfId="0" applyFont="1" applyBorder="1" applyAlignment="1">
      <alignment horizontal="center"/>
    </xf>
    <xf numFmtId="2" fontId="0" fillId="0" borderId="0" xfId="0" applyNumberFormat="1" applyBorder="1" applyAlignment="1">
      <alignment horizontal="center"/>
    </xf>
    <xf numFmtId="0" fontId="19" fillId="0" borderId="0" xfId="0" applyFont="1"/>
    <xf numFmtId="0" fontId="19" fillId="0" borderId="0" xfId="0" applyFont="1" applyAlignment="1">
      <alignment horizontal="center" vertical="center"/>
    </xf>
    <xf numFmtId="11" fontId="19" fillId="0" borderId="0" xfId="0" applyNumberFormat="1" applyFont="1" applyAlignment="1">
      <alignment horizontal="center" vertical="center"/>
    </xf>
    <xf numFmtId="2" fontId="19" fillId="0" borderId="0" xfId="0" applyNumberFormat="1" applyFont="1" applyAlignment="1">
      <alignment horizontal="center" vertical="center"/>
    </xf>
    <xf numFmtId="0" fontId="19" fillId="0" borderId="0" xfId="0" applyFont="1" applyAlignment="1">
      <alignment horizontal="center"/>
    </xf>
    <xf numFmtId="164" fontId="19" fillId="3" borderId="3" xfId="0" applyNumberFormat="1" applyFont="1" applyFill="1" applyBorder="1" applyAlignment="1">
      <alignment horizontal="center" vertical="center"/>
    </xf>
    <xf numFmtId="164" fontId="19" fillId="3" borderId="4" xfId="0" applyNumberFormat="1" applyFont="1" applyFill="1" applyBorder="1" applyAlignment="1">
      <alignment horizontal="center" vertical="center"/>
    </xf>
    <xf numFmtId="2" fontId="20" fillId="3" borderId="4" xfId="0" applyNumberFormat="1" applyFont="1" applyFill="1" applyBorder="1" applyAlignment="1">
      <alignment horizontal="center" vertical="center"/>
    </xf>
    <xf numFmtId="2" fontId="19" fillId="3" borderId="4" xfId="0" applyNumberFormat="1" applyFont="1" applyFill="1" applyBorder="1" applyAlignment="1">
      <alignment horizontal="center" vertical="center"/>
    </xf>
    <xf numFmtId="11" fontId="19" fillId="3" borderId="4" xfId="0" applyNumberFormat="1" applyFont="1" applyFill="1" applyBorder="1" applyAlignment="1">
      <alignment horizontal="center" vertical="center"/>
    </xf>
    <xf numFmtId="11" fontId="19" fillId="0" borderId="4" xfId="0" applyNumberFormat="1" applyFont="1" applyBorder="1" applyAlignment="1">
      <alignment horizontal="center" vertical="center"/>
    </xf>
    <xf numFmtId="0" fontId="19" fillId="0" borderId="5" xfId="0" applyFont="1" applyBorder="1" applyAlignment="1">
      <alignment horizontal="center" vertical="center"/>
    </xf>
    <xf numFmtId="11" fontId="19" fillId="4" borderId="8" xfId="0" applyNumberFormat="1" applyFont="1" applyFill="1" applyBorder="1" applyAlignment="1">
      <alignment horizontal="center" vertical="center"/>
    </xf>
    <xf numFmtId="0" fontId="19" fillId="0" borderId="9" xfId="0" applyFont="1" applyBorder="1" applyAlignment="1">
      <alignment horizontal="center" vertical="center"/>
    </xf>
    <xf numFmtId="11" fontId="19" fillId="0" borderId="12" xfId="0" applyNumberFormat="1" applyFont="1" applyBorder="1" applyAlignment="1">
      <alignment horizontal="center" vertical="center"/>
    </xf>
    <xf numFmtId="0" fontId="19" fillId="0" borderId="13" xfId="0" applyFont="1" applyBorder="1" applyAlignment="1">
      <alignment horizontal="center" vertical="center"/>
    </xf>
    <xf numFmtId="164" fontId="19" fillId="3" borderId="14" xfId="0" applyNumberFormat="1" applyFont="1" applyFill="1" applyBorder="1" applyAlignment="1">
      <alignment horizontal="center" vertical="center"/>
    </xf>
    <xf numFmtId="164" fontId="19" fillId="3" borderId="15" xfId="0" applyNumberFormat="1" applyFont="1" applyFill="1" applyBorder="1" applyAlignment="1">
      <alignment horizontal="center" vertical="center"/>
    </xf>
    <xf numFmtId="2" fontId="20" fillId="3" borderId="15" xfId="0" applyNumberFormat="1" applyFont="1" applyFill="1" applyBorder="1" applyAlignment="1">
      <alignment horizontal="center" vertical="center"/>
    </xf>
    <xf numFmtId="2" fontId="19" fillId="3" borderId="15" xfId="0" applyNumberFormat="1" applyFont="1" applyFill="1" applyBorder="1" applyAlignment="1">
      <alignment horizontal="center" vertical="center"/>
    </xf>
    <xf numFmtId="2" fontId="19" fillId="3" borderId="16" xfId="0" applyNumberFormat="1" applyFont="1" applyFill="1" applyBorder="1" applyAlignment="1">
      <alignment horizontal="center" vertical="center"/>
    </xf>
    <xf numFmtId="11" fontId="19" fillId="3" borderId="15" xfId="0" applyNumberFormat="1" applyFont="1" applyFill="1" applyBorder="1" applyAlignment="1">
      <alignment horizontal="center" vertical="center"/>
    </xf>
    <xf numFmtId="11" fontId="19" fillId="3" borderId="17" xfId="0" applyNumberFormat="1" applyFont="1" applyFill="1" applyBorder="1" applyAlignment="1">
      <alignment horizontal="center" vertical="center"/>
    </xf>
    <xf numFmtId="11" fontId="19" fillId="0" borderId="17" xfId="0" applyNumberFormat="1" applyFont="1" applyBorder="1" applyAlignment="1">
      <alignment horizontal="center" vertical="center"/>
    </xf>
    <xf numFmtId="0" fontId="19" fillId="0" borderId="18" xfId="0" applyFont="1" applyBorder="1" applyAlignment="1">
      <alignment horizontal="center" vertical="center"/>
    </xf>
    <xf numFmtId="2" fontId="19" fillId="4" borderId="12" xfId="0" applyNumberFormat="1" applyFont="1" applyFill="1" applyBorder="1" applyAlignment="1">
      <alignment horizontal="center" vertical="center"/>
    </xf>
    <xf numFmtId="11" fontId="19" fillId="4" borderId="12" xfId="0" applyNumberFormat="1" applyFont="1" applyFill="1" applyBorder="1" applyAlignment="1">
      <alignment horizontal="center" vertical="center"/>
    </xf>
    <xf numFmtId="2" fontId="19" fillId="0" borderId="12" xfId="0" applyNumberFormat="1" applyFont="1" applyBorder="1" applyAlignment="1">
      <alignment horizontal="center" vertical="center"/>
    </xf>
    <xf numFmtId="0" fontId="19" fillId="3" borderId="6" xfId="0" applyFont="1" applyFill="1" applyBorder="1" applyAlignment="1">
      <alignment horizontal="center" vertical="center"/>
    </xf>
    <xf numFmtId="0" fontId="19" fillId="3" borderId="7" xfId="0" applyFont="1" applyFill="1" applyBorder="1" applyAlignment="1">
      <alignment horizontal="center" vertical="center"/>
    </xf>
    <xf numFmtId="2" fontId="19" fillId="6" borderId="7" xfId="0" applyNumberFormat="1" applyFont="1" applyFill="1" applyBorder="1" applyAlignment="1">
      <alignment horizontal="center" vertical="center"/>
    </xf>
    <xf numFmtId="165" fontId="19" fillId="3" borderId="17" xfId="0" applyNumberFormat="1" applyFont="1" applyFill="1" applyBorder="1" applyAlignment="1">
      <alignment horizontal="center" vertical="center"/>
    </xf>
    <xf numFmtId="2" fontId="19" fillId="3" borderId="17" xfId="0" applyNumberFormat="1" applyFont="1" applyFill="1" applyBorder="1" applyAlignment="1">
      <alignment horizontal="center" vertical="center"/>
    </xf>
    <xf numFmtId="11" fontId="19" fillId="0" borderId="16" xfId="0" applyNumberFormat="1" applyFont="1" applyBorder="1" applyAlignment="1">
      <alignment horizontal="center" vertical="center"/>
    </xf>
    <xf numFmtId="0" fontId="19" fillId="0" borderId="25" xfId="0" applyFont="1" applyBorder="1" applyAlignment="1">
      <alignment horizontal="center" vertical="center"/>
    </xf>
    <xf numFmtId="0" fontId="19" fillId="0" borderId="24" xfId="0" applyFont="1" applyBorder="1" applyAlignment="1">
      <alignment horizontal="center" vertical="center"/>
    </xf>
    <xf numFmtId="165" fontId="19" fillId="3" borderId="15" xfId="0" applyNumberFormat="1" applyFont="1" applyFill="1" applyBorder="1" applyAlignment="1">
      <alignment horizontal="center" vertical="center"/>
    </xf>
    <xf numFmtId="0" fontId="20" fillId="0" borderId="0" xfId="0" applyFont="1" applyAlignment="1">
      <alignment horizontal="center"/>
    </xf>
    <xf numFmtId="0" fontId="20" fillId="7" borderId="26" xfId="0" applyFont="1" applyFill="1" applyBorder="1" applyAlignment="1">
      <alignment horizontal="center" vertical="center" wrapText="1"/>
    </xf>
    <xf numFmtId="11" fontId="20" fillId="7" borderId="27" xfId="0" applyNumberFormat="1" applyFont="1" applyFill="1" applyBorder="1" applyAlignment="1">
      <alignment horizontal="center" vertical="center" wrapText="1"/>
    </xf>
    <xf numFmtId="0" fontId="21" fillId="7" borderId="28" xfId="0" applyFont="1" applyFill="1" applyBorder="1" applyAlignment="1">
      <alignment horizontal="center" vertical="center" wrapText="1"/>
    </xf>
    <xf numFmtId="2" fontId="20" fillId="7" borderId="27" xfId="0" applyNumberFormat="1" applyFont="1" applyFill="1" applyBorder="1" applyAlignment="1">
      <alignment horizontal="center" vertical="center" wrapText="1"/>
    </xf>
    <xf numFmtId="0" fontId="21" fillId="7" borderId="27" xfId="0" applyFont="1" applyFill="1" applyBorder="1" applyAlignment="1">
      <alignment horizontal="center" vertical="center" wrapText="1"/>
    </xf>
    <xf numFmtId="0" fontId="20" fillId="7" borderId="28" xfId="0" applyFont="1" applyFill="1" applyBorder="1" applyAlignment="1">
      <alignment horizontal="center" vertical="center" wrapText="1"/>
    </xf>
    <xf numFmtId="0" fontId="20" fillId="7" borderId="29" xfId="0" applyFont="1" applyFill="1" applyBorder="1" applyAlignment="1">
      <alignment horizontal="center" vertical="center" wrapText="1"/>
    </xf>
    <xf numFmtId="11" fontId="19" fillId="4" borderId="17" xfId="0" applyNumberFormat="1" applyFont="1" applyFill="1" applyBorder="1" applyAlignment="1">
      <alignment horizontal="center" vertical="center"/>
    </xf>
    <xf numFmtId="11" fontId="19" fillId="4" borderId="16" xfId="0" applyNumberFormat="1" applyFont="1" applyFill="1" applyBorder="1" applyAlignment="1">
      <alignment horizontal="center" vertical="center"/>
    </xf>
    <xf numFmtId="0" fontId="2" fillId="0" borderId="30" xfId="0" applyFont="1" applyBorder="1"/>
    <xf numFmtId="0" fontId="2" fillId="0" borderId="31" xfId="0" applyFont="1" applyBorder="1"/>
    <xf numFmtId="0" fontId="0" fillId="0" borderId="32" xfId="0" applyBorder="1"/>
    <xf numFmtId="0" fontId="0" fillId="0" borderId="33" xfId="0" applyBorder="1"/>
    <xf numFmtId="0" fontId="0" fillId="0" borderId="34" xfId="0" applyBorder="1"/>
    <xf numFmtId="0" fontId="0" fillId="0" borderId="35" xfId="0" applyBorder="1"/>
    <xf numFmtId="0" fontId="2" fillId="0" borderId="8" xfId="0" applyFont="1" applyBorder="1"/>
    <xf numFmtId="0" fontId="2" fillId="0" borderId="12" xfId="0" applyFont="1" applyBorder="1"/>
    <xf numFmtId="0" fontId="19" fillId="0" borderId="24" xfId="0" applyFont="1" applyFill="1" applyBorder="1" applyAlignment="1">
      <alignment horizontal="center" vertical="center"/>
    </xf>
    <xf numFmtId="0" fontId="19" fillId="0" borderId="9" xfId="0" applyFont="1" applyFill="1" applyBorder="1" applyAlignment="1">
      <alignment horizontal="center" vertical="center"/>
    </xf>
    <xf numFmtId="0" fontId="19" fillId="0" borderId="25" xfId="0" applyFont="1" applyFill="1" applyBorder="1" applyAlignment="1">
      <alignment horizontal="center" vertical="center"/>
    </xf>
    <xf numFmtId="11" fontId="19" fillId="0" borderId="16" xfId="0" applyNumberFormat="1" applyFont="1" applyFill="1" applyBorder="1" applyAlignment="1">
      <alignment horizontal="center" vertical="center"/>
    </xf>
    <xf numFmtId="0" fontId="19" fillId="0" borderId="0" xfId="0" applyFont="1" applyFill="1"/>
    <xf numFmtId="0" fontId="22" fillId="0" borderId="0" xfId="0" applyFont="1"/>
    <xf numFmtId="0" fontId="19" fillId="0" borderId="18" xfId="0" applyFont="1" applyFill="1" applyBorder="1" applyAlignment="1">
      <alignment horizontal="center" vertical="center"/>
    </xf>
    <xf numFmtId="11" fontId="19" fillId="0" borderId="17" xfId="0" applyNumberFormat="1" applyFont="1" applyFill="1" applyBorder="1" applyAlignment="1">
      <alignment horizontal="center" vertical="center"/>
    </xf>
    <xf numFmtId="0" fontId="19" fillId="0" borderId="0" xfId="0" applyFont="1" applyAlignment="1">
      <alignment horizontal="right" vertical="center"/>
    </xf>
    <xf numFmtId="0" fontId="9" fillId="0" borderId="0" xfId="2" applyFont="1"/>
    <xf numFmtId="0" fontId="23" fillId="0" borderId="0" xfId="0" applyFont="1"/>
    <xf numFmtId="0" fontId="0" fillId="0" borderId="0" xfId="0" applyAlignment="1">
      <alignment horizontal="center"/>
    </xf>
    <xf numFmtId="11" fontId="19" fillId="4" borderId="11" xfId="0" applyNumberFormat="1" applyFont="1" applyFill="1" applyBorder="1" applyAlignment="1">
      <alignment horizontal="center" vertical="center"/>
    </xf>
    <xf numFmtId="11" fontId="19" fillId="4" borderId="7" xfId="0" applyNumberFormat="1" applyFont="1" applyFill="1" applyBorder="1" applyAlignment="1">
      <alignment horizontal="center" vertical="center"/>
    </xf>
    <xf numFmtId="2" fontId="19" fillId="4" borderId="11" xfId="0" applyNumberFormat="1" applyFont="1" applyFill="1" applyBorder="1" applyAlignment="1">
      <alignment horizontal="center" vertical="center"/>
    </xf>
    <xf numFmtId="2" fontId="19" fillId="4" borderId="7" xfId="0" applyNumberFormat="1" applyFont="1" applyFill="1" applyBorder="1" applyAlignment="1">
      <alignment horizontal="center" vertical="center"/>
    </xf>
    <xf numFmtId="11" fontId="19" fillId="0" borderId="11" xfId="0" applyNumberFormat="1" applyFont="1" applyBorder="1" applyAlignment="1">
      <alignment horizontal="center" vertical="center"/>
    </xf>
    <xf numFmtId="11" fontId="19" fillId="0" borderId="7" xfId="0" applyNumberFormat="1" applyFont="1" applyBorder="1" applyAlignment="1">
      <alignment horizontal="center" vertical="center"/>
    </xf>
    <xf numFmtId="2" fontId="19" fillId="0" borderId="11" xfId="0" applyNumberFormat="1" applyFont="1" applyBorder="1" applyAlignment="1">
      <alignment horizontal="center" vertical="center"/>
    </xf>
    <xf numFmtId="2" fontId="19" fillId="0" borderId="7" xfId="0" applyNumberFormat="1" applyFont="1" applyBorder="1" applyAlignment="1">
      <alignment horizontal="center" vertical="center"/>
    </xf>
    <xf numFmtId="11" fontId="19" fillId="0" borderId="11" xfId="0" applyNumberFormat="1" applyFont="1" applyFill="1" applyBorder="1" applyAlignment="1">
      <alignment horizontal="center" vertical="center"/>
    </xf>
    <xf numFmtId="11" fontId="19" fillId="0" borderId="7" xfId="0" applyNumberFormat="1" applyFont="1" applyFill="1" applyBorder="1" applyAlignment="1">
      <alignment horizontal="center" vertical="center"/>
    </xf>
    <xf numFmtId="2" fontId="19" fillId="0" borderId="11" xfId="0" applyNumberFormat="1" applyFont="1" applyFill="1" applyBorder="1" applyAlignment="1">
      <alignment horizontal="center" vertical="center"/>
    </xf>
    <xf numFmtId="2" fontId="19" fillId="0" borderId="7" xfId="0" applyNumberFormat="1" applyFont="1" applyFill="1" applyBorder="1" applyAlignment="1">
      <alignment horizontal="center" vertical="center"/>
    </xf>
    <xf numFmtId="3" fontId="19" fillId="0" borderId="7" xfId="0" applyNumberFormat="1" applyFont="1" applyBorder="1" applyAlignment="1">
      <alignment horizontal="center" vertical="center"/>
    </xf>
    <xf numFmtId="3" fontId="19" fillId="4" borderId="8" xfId="0" applyNumberFormat="1" applyFont="1" applyFill="1" applyBorder="1" applyAlignment="1">
      <alignment horizontal="center" vertical="center"/>
    </xf>
    <xf numFmtId="3" fontId="19" fillId="4" borderId="7" xfId="0" applyNumberFormat="1" applyFont="1" applyFill="1" applyBorder="1" applyAlignment="1">
      <alignment horizontal="center" vertical="center"/>
    </xf>
    <xf numFmtId="3" fontId="19" fillId="0" borderId="16" xfId="0" applyNumberFormat="1" applyFont="1" applyBorder="1" applyAlignment="1">
      <alignment horizontal="center" vertical="center"/>
    </xf>
    <xf numFmtId="3" fontId="19" fillId="0" borderId="17" xfId="0" applyNumberFormat="1" applyFont="1" applyBorder="1" applyAlignment="1">
      <alignment horizontal="center" vertical="center"/>
    </xf>
    <xf numFmtId="3" fontId="19" fillId="3" borderId="15" xfId="0" applyNumberFormat="1" applyFont="1" applyFill="1" applyBorder="1" applyAlignment="1">
      <alignment horizontal="center" vertical="center"/>
    </xf>
    <xf numFmtId="3" fontId="19" fillId="0" borderId="11" xfId="0" applyNumberFormat="1" applyFont="1" applyFill="1" applyBorder="1" applyAlignment="1">
      <alignment horizontal="center" vertical="center"/>
    </xf>
    <xf numFmtId="3" fontId="19" fillId="0" borderId="7" xfId="0" applyNumberFormat="1" applyFont="1" applyFill="1" applyBorder="1" applyAlignment="1">
      <alignment horizontal="center" vertical="center"/>
    </xf>
    <xf numFmtId="3" fontId="19" fillId="0" borderId="16" xfId="0" applyNumberFormat="1" applyFont="1" applyFill="1" applyBorder="1" applyAlignment="1">
      <alignment horizontal="center" vertical="center"/>
    </xf>
    <xf numFmtId="3" fontId="19" fillId="0" borderId="11" xfId="0" applyNumberFormat="1" applyFont="1" applyBorder="1" applyAlignment="1">
      <alignment horizontal="center" vertical="center"/>
    </xf>
    <xf numFmtId="3" fontId="19" fillId="4" borderId="11" xfId="0" applyNumberFormat="1" applyFont="1" applyFill="1" applyBorder="1" applyAlignment="1">
      <alignment horizontal="center" vertical="center"/>
    </xf>
    <xf numFmtId="3" fontId="19" fillId="0" borderId="4" xfId="0" applyNumberFormat="1" applyFont="1" applyBorder="1" applyAlignment="1">
      <alignment horizontal="center" vertical="center"/>
    </xf>
    <xf numFmtId="3" fontId="19" fillId="3" borderId="4" xfId="0" applyNumberFormat="1" applyFont="1" applyFill="1" applyBorder="1" applyAlignment="1">
      <alignment horizontal="center" vertical="center"/>
    </xf>
    <xf numFmtId="3" fontId="19" fillId="0" borderId="17" xfId="0" applyNumberFormat="1" applyFont="1" applyFill="1" applyBorder="1" applyAlignment="1">
      <alignment horizontal="center" vertical="center"/>
    </xf>
    <xf numFmtId="3" fontId="19" fillId="3" borderId="17" xfId="0" applyNumberFormat="1" applyFont="1" applyFill="1" applyBorder="1" applyAlignment="1">
      <alignment horizontal="center" vertical="center"/>
    </xf>
    <xf numFmtId="3" fontId="19" fillId="0" borderId="12" xfId="0" applyNumberFormat="1" applyFont="1" applyBorder="1" applyAlignment="1">
      <alignment horizontal="center" vertical="center"/>
    </xf>
    <xf numFmtId="3" fontId="19" fillId="4" borderId="12" xfId="0" applyNumberFormat="1" applyFont="1" applyFill="1" applyBorder="1" applyAlignment="1">
      <alignment horizontal="center" vertical="center"/>
    </xf>
    <xf numFmtId="3" fontId="19" fillId="4" borderId="17" xfId="0" applyNumberFormat="1" applyFont="1" applyFill="1" applyBorder="1" applyAlignment="1">
      <alignment horizontal="center" vertical="center"/>
    </xf>
    <xf numFmtId="3" fontId="19" fillId="4" borderId="16" xfId="0" applyNumberFormat="1" applyFont="1" applyFill="1" applyBorder="1" applyAlignment="1">
      <alignment horizontal="center" vertical="center"/>
    </xf>
    <xf numFmtId="0" fontId="5" fillId="0" borderId="0" xfId="0" applyFont="1" applyAlignment="1">
      <alignment horizontal="left" wrapText="1"/>
    </xf>
    <xf numFmtId="0" fontId="2" fillId="0" borderId="0" xfId="0" applyFont="1" applyAlignment="1">
      <alignment horizontal="left" wrapText="1"/>
    </xf>
    <xf numFmtId="0" fontId="18" fillId="0" borderId="0" xfId="0" applyFont="1" applyAlignment="1">
      <alignment horizontal="left" wrapText="1"/>
    </xf>
    <xf numFmtId="0" fontId="13" fillId="0" borderId="0" xfId="0" applyFont="1" applyAlignment="1">
      <alignment horizontal="center"/>
    </xf>
    <xf numFmtId="0" fontId="14" fillId="0" borderId="0" xfId="0" applyFont="1" applyAlignment="1">
      <alignment horizontal="center"/>
    </xf>
    <xf numFmtId="0" fontId="14" fillId="0" borderId="1" xfId="0" applyFont="1" applyBorder="1" applyAlignment="1">
      <alignment horizontal="center"/>
    </xf>
    <xf numFmtId="0" fontId="0" fillId="0" borderId="0" xfId="0" applyAlignment="1">
      <alignment horizontal="center"/>
    </xf>
    <xf numFmtId="0" fontId="2" fillId="2" borderId="0" xfId="0" applyFont="1" applyFill="1" applyAlignment="1">
      <alignment horizontal="center"/>
    </xf>
    <xf numFmtId="0" fontId="0" fillId="2" borderId="0" xfId="0" applyFill="1" applyAlignment="1">
      <alignment horizontal="center"/>
    </xf>
    <xf numFmtId="164" fontId="19" fillId="0" borderId="10" xfId="0" applyNumberFormat="1" applyFont="1" applyBorder="1" applyAlignment="1">
      <alignment horizontal="center" vertical="center"/>
    </xf>
    <xf numFmtId="164" fontId="19" fillId="0" borderId="6" xfId="0" applyNumberFormat="1" applyFont="1" applyBorder="1" applyAlignment="1">
      <alignment horizontal="center" vertical="center"/>
    </xf>
    <xf numFmtId="11" fontId="19" fillId="0" borderId="11" xfId="0" applyNumberFormat="1" applyFont="1" applyBorder="1" applyAlignment="1">
      <alignment horizontal="center" vertical="center"/>
    </xf>
    <xf numFmtId="11" fontId="19" fillId="0" borderId="7" xfId="0" applyNumberFormat="1" applyFont="1" applyBorder="1" applyAlignment="1">
      <alignment horizontal="center" vertical="center"/>
    </xf>
    <xf numFmtId="2" fontId="19" fillId="0" borderId="11" xfId="0" applyNumberFormat="1" applyFont="1" applyBorder="1" applyAlignment="1">
      <alignment horizontal="center" vertical="center"/>
    </xf>
    <xf numFmtId="2" fontId="19" fillId="0" borderId="7" xfId="0" applyNumberFormat="1" applyFont="1" applyBorder="1" applyAlignment="1">
      <alignment horizontal="center" vertical="center"/>
    </xf>
    <xf numFmtId="2" fontId="20" fillId="5" borderId="11" xfId="0" applyNumberFormat="1" applyFont="1" applyFill="1" applyBorder="1" applyAlignment="1">
      <alignment horizontal="center" vertical="center"/>
    </xf>
    <xf numFmtId="2" fontId="20" fillId="5" borderId="7" xfId="0" applyNumberFormat="1" applyFont="1" applyFill="1" applyBorder="1" applyAlignment="1">
      <alignment horizontal="center" vertical="center"/>
    </xf>
    <xf numFmtId="164" fontId="19" fillId="0" borderId="11" xfId="0" applyNumberFormat="1" applyFont="1" applyBorder="1" applyAlignment="1">
      <alignment horizontal="center" vertical="center"/>
    </xf>
    <xf numFmtId="164" fontId="19" fillId="0" borderId="7" xfId="0" applyNumberFormat="1" applyFont="1" applyBorder="1" applyAlignment="1">
      <alignment horizontal="center" vertical="center"/>
    </xf>
    <xf numFmtId="11" fontId="19" fillId="0" borderId="11" xfId="0" applyNumberFormat="1" applyFont="1" applyFill="1" applyBorder="1" applyAlignment="1">
      <alignment horizontal="center" vertical="center"/>
    </xf>
    <xf numFmtId="11" fontId="19" fillId="0" borderId="7" xfId="0" applyNumberFormat="1" applyFont="1" applyFill="1" applyBorder="1" applyAlignment="1">
      <alignment horizontal="center" vertical="center"/>
    </xf>
    <xf numFmtId="2" fontId="19" fillId="0" borderId="11" xfId="0" applyNumberFormat="1" applyFont="1" applyFill="1" applyBorder="1" applyAlignment="1">
      <alignment horizontal="center" vertical="center"/>
    </xf>
    <xf numFmtId="2" fontId="19" fillId="0" borderId="7" xfId="0" applyNumberFormat="1" applyFont="1" applyFill="1" applyBorder="1" applyAlignment="1">
      <alignment horizontal="center" vertical="center"/>
    </xf>
    <xf numFmtId="165" fontId="19" fillId="0" borderId="11" xfId="0" applyNumberFormat="1" applyFont="1" applyFill="1" applyBorder="1" applyAlignment="1">
      <alignment horizontal="center" vertical="center"/>
    </xf>
    <xf numFmtId="165" fontId="19" fillId="0" borderId="7" xfId="0" applyNumberFormat="1" applyFont="1" applyFill="1" applyBorder="1" applyAlignment="1">
      <alignment horizontal="center" vertical="center"/>
    </xf>
    <xf numFmtId="3" fontId="19" fillId="0" borderId="11" xfId="0" applyNumberFormat="1" applyFont="1" applyFill="1" applyBorder="1" applyAlignment="1">
      <alignment horizontal="center" vertical="center"/>
    </xf>
    <xf numFmtId="3" fontId="19" fillId="0" borderId="7" xfId="0" applyNumberFormat="1" applyFont="1" applyFill="1" applyBorder="1" applyAlignment="1">
      <alignment horizontal="center" vertical="center"/>
    </xf>
    <xf numFmtId="3" fontId="19" fillId="0" borderId="11" xfId="0" applyNumberFormat="1" applyFont="1" applyBorder="1" applyAlignment="1">
      <alignment horizontal="center" vertical="center"/>
    </xf>
    <xf numFmtId="3" fontId="19" fillId="0" borderId="7" xfId="0" applyNumberFormat="1" applyFont="1" applyBorder="1" applyAlignment="1">
      <alignment horizontal="center" vertical="center"/>
    </xf>
    <xf numFmtId="3" fontId="19" fillId="4" borderId="11" xfId="0" applyNumberFormat="1" applyFont="1" applyFill="1" applyBorder="1" applyAlignment="1">
      <alignment horizontal="center" vertical="center"/>
    </xf>
    <xf numFmtId="3" fontId="19" fillId="4" borderId="7" xfId="0" applyNumberFormat="1" applyFont="1" applyFill="1" applyBorder="1" applyAlignment="1">
      <alignment horizontal="center" vertical="center"/>
    </xf>
    <xf numFmtId="0" fontId="19" fillId="0" borderId="0" xfId="1" applyFont="1" applyAlignment="1">
      <alignment horizontal="left" wrapText="1"/>
    </xf>
    <xf numFmtId="164" fontId="19" fillId="4" borderId="11" xfId="0" applyNumberFormat="1" applyFont="1" applyFill="1" applyBorder="1" applyAlignment="1">
      <alignment horizontal="center" vertical="center"/>
    </xf>
    <xf numFmtId="164" fontId="19" fillId="4" borderId="7" xfId="0" applyNumberFormat="1" applyFont="1" applyFill="1" applyBorder="1" applyAlignment="1">
      <alignment horizontal="center" vertical="center"/>
    </xf>
    <xf numFmtId="164" fontId="19" fillId="4" borderId="10" xfId="0" applyNumberFormat="1" applyFont="1" applyFill="1" applyBorder="1" applyAlignment="1">
      <alignment horizontal="center" vertical="center"/>
    </xf>
    <xf numFmtId="164" fontId="19" fillId="4" borderId="6" xfId="0" applyNumberFormat="1" applyFont="1" applyFill="1" applyBorder="1" applyAlignment="1">
      <alignment horizontal="center" vertical="center"/>
    </xf>
    <xf numFmtId="11" fontId="19" fillId="4" borderId="11" xfId="0" applyNumberFormat="1" applyFont="1" applyFill="1" applyBorder="1" applyAlignment="1">
      <alignment horizontal="center" vertical="center"/>
    </xf>
    <xf numFmtId="11" fontId="19" fillId="4" borderId="7" xfId="0" applyNumberFormat="1" applyFont="1" applyFill="1" applyBorder="1" applyAlignment="1">
      <alignment horizontal="center" vertical="center"/>
    </xf>
    <xf numFmtId="2" fontId="19" fillId="4" borderId="11" xfId="0" applyNumberFormat="1" applyFont="1" applyFill="1" applyBorder="1" applyAlignment="1">
      <alignment horizontal="center" vertical="center"/>
    </xf>
    <xf numFmtId="2" fontId="19" fillId="4" borderId="7" xfId="0" applyNumberFormat="1" applyFont="1" applyFill="1" applyBorder="1" applyAlignment="1">
      <alignment horizontal="center" vertical="center"/>
    </xf>
    <xf numFmtId="164" fontId="19" fillId="4" borderId="22" xfId="0" applyNumberFormat="1" applyFont="1" applyFill="1" applyBorder="1" applyAlignment="1">
      <alignment horizontal="center" vertical="center"/>
    </xf>
    <xf numFmtId="164" fontId="19" fillId="4" borderId="19" xfId="0" applyNumberFormat="1" applyFont="1" applyFill="1" applyBorder="1" applyAlignment="1">
      <alignment horizontal="center" vertical="center"/>
    </xf>
    <xf numFmtId="11" fontId="19" fillId="4" borderId="21" xfId="0" applyNumberFormat="1" applyFont="1" applyFill="1" applyBorder="1" applyAlignment="1">
      <alignment horizontal="center" vertical="center"/>
    </xf>
    <xf numFmtId="2" fontId="19" fillId="4" borderId="21" xfId="0" applyNumberFormat="1" applyFont="1" applyFill="1" applyBorder="1" applyAlignment="1">
      <alignment horizontal="center" vertical="center"/>
    </xf>
    <xf numFmtId="2" fontId="20" fillId="5" borderId="8" xfId="0" applyNumberFormat="1" applyFont="1" applyFill="1" applyBorder="1" applyAlignment="1">
      <alignment horizontal="center" vertical="center"/>
    </xf>
    <xf numFmtId="2" fontId="20" fillId="5" borderId="21" xfId="0" applyNumberFormat="1" applyFont="1" applyFill="1" applyBorder="1" applyAlignment="1">
      <alignment horizontal="center" vertical="center"/>
    </xf>
    <xf numFmtId="2" fontId="20" fillId="5" borderId="20" xfId="0" applyNumberFormat="1" applyFont="1" applyFill="1" applyBorder="1" applyAlignment="1">
      <alignment horizontal="center" vertical="center"/>
    </xf>
    <xf numFmtId="164" fontId="19" fillId="4" borderId="21" xfId="0" applyNumberFormat="1" applyFont="1" applyFill="1" applyBorder="1" applyAlignment="1">
      <alignment horizontal="center" vertical="center"/>
    </xf>
    <xf numFmtId="164" fontId="19" fillId="4" borderId="20" xfId="0" applyNumberFormat="1" applyFont="1" applyFill="1" applyBorder="1" applyAlignment="1">
      <alignment horizontal="center" vertical="center"/>
    </xf>
    <xf numFmtId="164" fontId="19" fillId="0" borderId="23" xfId="0" applyNumberFormat="1" applyFont="1" applyBorder="1" applyAlignment="1">
      <alignment horizontal="center" vertical="center"/>
    </xf>
    <xf numFmtId="164" fontId="19" fillId="0" borderId="22" xfId="0" applyNumberFormat="1" applyFont="1" applyBorder="1" applyAlignment="1">
      <alignment horizontal="center" vertical="center"/>
    </xf>
    <xf numFmtId="164" fontId="19" fillId="0" borderId="19" xfId="0" applyNumberFormat="1" applyFont="1" applyBorder="1" applyAlignment="1">
      <alignment horizontal="center" vertical="center"/>
    </xf>
    <xf numFmtId="11" fontId="19" fillId="0" borderId="21" xfId="0" applyNumberFormat="1" applyFont="1" applyBorder="1" applyAlignment="1">
      <alignment horizontal="center" vertical="center"/>
    </xf>
    <xf numFmtId="2" fontId="19" fillId="0" borderId="21" xfId="0" applyNumberFormat="1" applyFont="1" applyBorder="1" applyAlignment="1">
      <alignment horizontal="center" vertical="center"/>
    </xf>
    <xf numFmtId="3" fontId="19" fillId="0" borderId="21" xfId="0" applyNumberFormat="1" applyFont="1" applyBorder="1" applyAlignment="1">
      <alignment horizontal="center" vertical="center"/>
    </xf>
    <xf numFmtId="3" fontId="19" fillId="4" borderId="21" xfId="0" applyNumberFormat="1" applyFont="1" applyFill="1" applyBorder="1" applyAlignment="1">
      <alignment horizontal="center" vertical="center"/>
    </xf>
    <xf numFmtId="164" fontId="19" fillId="0" borderId="8" xfId="0" applyNumberFormat="1" applyFont="1" applyBorder="1" applyAlignment="1">
      <alignment horizontal="center" vertical="center"/>
    </xf>
    <xf numFmtId="164" fontId="19" fillId="0" borderId="21" xfId="0" applyNumberFormat="1" applyFont="1" applyBorder="1" applyAlignment="1">
      <alignment horizontal="center" vertical="center"/>
    </xf>
    <xf numFmtId="164" fontId="19" fillId="0" borderId="20" xfId="0" applyNumberFormat="1" applyFont="1" applyBorder="1" applyAlignment="1">
      <alignment horizontal="center" vertical="center"/>
    </xf>
  </cellXfs>
  <cellStyles count="6">
    <cellStyle name="Hyperlink 2" xfId="3" xr:uid="{DC4E6F5E-6818-4FBC-9D54-21166319FAC5}"/>
    <cellStyle name="Hyperlink 2 2" xfId="5" xr:uid="{D5A3890A-7C4C-49E8-BDEA-991A28878B53}"/>
    <cellStyle name="Normal" xfId="0" builtinId="0"/>
    <cellStyle name="Normal 2" xfId="1" xr:uid="{32A55E54-3340-452B-97C1-CDF32BE6BCB0}"/>
    <cellStyle name="Normal 3" xfId="4" xr:uid="{59F92796-5D5F-486C-82DB-18C5EFC58E99}"/>
    <cellStyle name="Normal_Title Page" xfId="2" xr:uid="{44731A8F-8ABD-43B2-876F-8644DB289C41}"/>
  </cellStyles>
  <dxfs count="0"/>
  <tableStyles count="0" defaultTableStyle="TableStyleMedium9" defaultPivotStyle="PivotStyleLight16"/>
  <colors>
    <mruColors>
      <color rgb="FFCCFFCC"/>
      <color rgb="FFFFCCFF"/>
      <color rgb="FF99CCFF"/>
      <color rgb="FFFF9147"/>
      <color rgb="FFFF6600"/>
      <color rgb="FF99FFCC"/>
      <color rgb="FFFFFFCC"/>
      <color rgb="FF00CC99"/>
      <color rgb="FFFFFF99"/>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Test 1.2 </a:t>
            </a:r>
            <a:r>
              <a:rPr lang="en-US" baseline="0"/>
              <a:t>SARS-CoV-2 Natural Attenuation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465625292907524"/>
          <c:y val="0.1024408267938122"/>
          <c:w val="0.65392247038626783"/>
          <c:h val="0.83348665433139435"/>
        </c:manualLayout>
      </c:layout>
      <c:lineChart>
        <c:grouping val="standard"/>
        <c:varyColors val="0"/>
        <c:ser>
          <c:idx val="0"/>
          <c:order val="0"/>
          <c:tx>
            <c:strRef>
              <c:f>'Test 1.2 chart'!$A$7</c:f>
              <c:strCache>
                <c:ptCount val="1"/>
                <c:pt idx="0">
                  <c:v>Hardback book cover</c:v>
                </c:pt>
              </c:strCache>
            </c:strRef>
          </c:tx>
          <c:spPr>
            <a:ln w="12700" cap="rnd">
              <a:solidFill>
                <a:schemeClr val="accent1"/>
              </a:solidFill>
              <a:round/>
            </a:ln>
            <a:effectLst/>
          </c:spPr>
          <c:marker>
            <c:symbol val="none"/>
          </c:marker>
          <c:errBars>
            <c:errDir val="y"/>
            <c:errBarType val="both"/>
            <c:errValType val="cust"/>
            <c:noEndCap val="0"/>
            <c:plus>
              <c:numLit>
                <c:formatCode>General</c:formatCode>
                <c:ptCount val="5"/>
                <c:pt idx="0">
                  <c:v>0</c:v>
                </c:pt>
                <c:pt idx="1">
                  <c:v>0.11</c:v>
                </c:pt>
                <c:pt idx="2">
                  <c:v>0</c:v>
                </c:pt>
                <c:pt idx="3">
                  <c:v>0</c:v>
                </c:pt>
                <c:pt idx="4">
                  <c:v>0</c:v>
                </c:pt>
              </c:numLit>
            </c:plus>
            <c:minus>
              <c:numLit>
                <c:formatCode>General</c:formatCode>
                <c:ptCount val="5"/>
                <c:pt idx="0">
                  <c:v>0</c:v>
                </c:pt>
                <c:pt idx="1">
                  <c:v>0.11</c:v>
                </c:pt>
                <c:pt idx="2">
                  <c:v>0</c:v>
                </c:pt>
                <c:pt idx="3">
                  <c:v>0</c:v>
                </c:pt>
                <c:pt idx="4">
                  <c:v>0</c:v>
                </c:pt>
              </c:numLit>
            </c:minus>
            <c:spPr>
              <a:noFill/>
              <a:ln w="9525" cap="flat" cmpd="sng" algn="ctr">
                <a:solidFill>
                  <a:schemeClr val="tx1">
                    <a:lumMod val="65000"/>
                    <a:lumOff val="35000"/>
                  </a:schemeClr>
                </a:solidFill>
                <a:round/>
              </a:ln>
              <a:effectLst/>
            </c:spPr>
          </c:errBars>
          <c:cat>
            <c:strRef>
              <c:f>'Test 1.2 chart'!$B$18:$F$18</c:f>
              <c:strCache>
                <c:ptCount val="5"/>
                <c:pt idx="0">
                  <c:v>Inoculum</c:v>
                </c:pt>
                <c:pt idx="1">
                  <c:v>0 Day</c:v>
                </c:pt>
                <c:pt idx="2">
                  <c:v>1 Day</c:v>
                </c:pt>
                <c:pt idx="3">
                  <c:v>3 Day</c:v>
                </c:pt>
                <c:pt idx="4">
                  <c:v>4 Day</c:v>
                </c:pt>
              </c:strCache>
            </c:strRef>
          </c:cat>
          <c:val>
            <c:numRef>
              <c:f>'Test 1.2 chart'!$B$7:$F$7</c:f>
              <c:numCache>
                <c:formatCode>0.00</c:formatCode>
                <c:ptCount val="5"/>
                <c:pt idx="0">
                  <c:v>5.56</c:v>
                </c:pt>
                <c:pt idx="1">
                  <c:v>3.41</c:v>
                </c:pt>
                <c:pt idx="2">
                  <c:v>0</c:v>
                </c:pt>
                <c:pt idx="3">
                  <c:v>0</c:v>
                </c:pt>
                <c:pt idx="4">
                  <c:v>0</c:v>
                </c:pt>
              </c:numCache>
            </c:numRef>
          </c:val>
          <c:smooth val="0"/>
          <c:extLst>
            <c:ext xmlns:c16="http://schemas.microsoft.com/office/drawing/2014/chart" uri="{C3380CC4-5D6E-409C-BE32-E72D297353CC}">
              <c16:uniqueId val="{00000000-BC68-4C4A-A46E-90DC4A41844A}"/>
            </c:ext>
          </c:extLst>
        </c:ser>
        <c:ser>
          <c:idx val="1"/>
          <c:order val="1"/>
          <c:tx>
            <c:strRef>
              <c:f>'Test 1.2 chart'!$A$8</c:f>
              <c:strCache>
                <c:ptCount val="1"/>
                <c:pt idx="0">
                  <c:v>Softback book cover</c:v>
                </c:pt>
              </c:strCache>
            </c:strRef>
          </c:tx>
          <c:spPr>
            <a:ln w="12700" cap="rnd">
              <a:solidFill>
                <a:schemeClr val="accent2"/>
              </a:solidFill>
              <a:round/>
            </a:ln>
            <a:effectLst/>
          </c:spPr>
          <c:marker>
            <c:symbol val="none"/>
          </c:marker>
          <c:errBars>
            <c:errDir val="y"/>
            <c:errBarType val="both"/>
            <c:errValType val="cust"/>
            <c:noEndCap val="0"/>
            <c:plus>
              <c:numLit>
                <c:formatCode>General</c:formatCode>
                <c:ptCount val="5"/>
                <c:pt idx="0">
                  <c:v>0</c:v>
                </c:pt>
                <c:pt idx="1">
                  <c:v>0.19</c:v>
                </c:pt>
                <c:pt idx="2">
                  <c:v>0</c:v>
                </c:pt>
                <c:pt idx="3">
                  <c:v>0</c:v>
                </c:pt>
                <c:pt idx="4">
                  <c:v>0</c:v>
                </c:pt>
              </c:numLit>
            </c:plus>
            <c:minus>
              <c:numLit>
                <c:formatCode>General</c:formatCode>
                <c:ptCount val="5"/>
                <c:pt idx="0">
                  <c:v>0</c:v>
                </c:pt>
                <c:pt idx="1">
                  <c:v>0.19</c:v>
                </c:pt>
                <c:pt idx="2">
                  <c:v>0</c:v>
                </c:pt>
                <c:pt idx="3">
                  <c:v>0</c:v>
                </c:pt>
                <c:pt idx="4">
                  <c:v>0</c:v>
                </c:pt>
              </c:numLit>
            </c:minus>
            <c:spPr>
              <a:noFill/>
              <a:ln w="9525" cap="flat" cmpd="sng" algn="ctr">
                <a:solidFill>
                  <a:schemeClr val="tx1">
                    <a:lumMod val="65000"/>
                    <a:lumOff val="35000"/>
                  </a:schemeClr>
                </a:solidFill>
                <a:round/>
              </a:ln>
              <a:effectLst/>
            </c:spPr>
          </c:errBars>
          <c:cat>
            <c:strRef>
              <c:f>'Test 1.2 chart'!$B$18:$F$18</c:f>
              <c:strCache>
                <c:ptCount val="5"/>
                <c:pt idx="0">
                  <c:v>Inoculum</c:v>
                </c:pt>
                <c:pt idx="1">
                  <c:v>0 Day</c:v>
                </c:pt>
                <c:pt idx="2">
                  <c:v>1 Day</c:v>
                </c:pt>
                <c:pt idx="3">
                  <c:v>3 Day</c:v>
                </c:pt>
                <c:pt idx="4">
                  <c:v>4 Day</c:v>
                </c:pt>
              </c:strCache>
            </c:strRef>
          </c:cat>
          <c:val>
            <c:numRef>
              <c:f>'Test 1.2 chart'!$B$8:$F$8</c:f>
              <c:numCache>
                <c:formatCode>0.00</c:formatCode>
                <c:ptCount val="5"/>
                <c:pt idx="0">
                  <c:v>5.56</c:v>
                </c:pt>
                <c:pt idx="1">
                  <c:v>3.97</c:v>
                </c:pt>
                <c:pt idx="2">
                  <c:v>0</c:v>
                </c:pt>
                <c:pt idx="3">
                  <c:v>0</c:v>
                </c:pt>
                <c:pt idx="4">
                  <c:v>0</c:v>
                </c:pt>
              </c:numCache>
            </c:numRef>
          </c:val>
          <c:smooth val="0"/>
          <c:extLst>
            <c:ext xmlns:c16="http://schemas.microsoft.com/office/drawing/2014/chart" uri="{C3380CC4-5D6E-409C-BE32-E72D297353CC}">
              <c16:uniqueId val="{00000001-BC68-4C4A-A46E-90DC4A41844A}"/>
            </c:ext>
          </c:extLst>
        </c:ser>
        <c:ser>
          <c:idx val="2"/>
          <c:order val="2"/>
          <c:tx>
            <c:strRef>
              <c:f>'Test 1.2 chart'!$A$9</c:f>
              <c:strCache>
                <c:ptCount val="1"/>
                <c:pt idx="0">
                  <c:v>Plain paper pages (closed)</c:v>
                </c:pt>
              </c:strCache>
            </c:strRef>
          </c:tx>
          <c:spPr>
            <a:ln w="12700" cap="rnd">
              <a:solidFill>
                <a:schemeClr val="accent3"/>
              </a:solidFill>
              <a:round/>
            </a:ln>
            <a:effectLst/>
          </c:spPr>
          <c:marker>
            <c:symbol val="none"/>
          </c:marker>
          <c:errBars>
            <c:errDir val="y"/>
            <c:errBarType val="both"/>
            <c:errValType val="cust"/>
            <c:noEndCap val="0"/>
            <c:plus>
              <c:numLit>
                <c:formatCode>General</c:formatCode>
                <c:ptCount val="5"/>
                <c:pt idx="0">
                  <c:v>0</c:v>
                </c:pt>
                <c:pt idx="1">
                  <c:v>0.19</c:v>
                </c:pt>
                <c:pt idx="2">
                  <c:v>0.63</c:v>
                </c:pt>
                <c:pt idx="3">
                  <c:v>0</c:v>
                </c:pt>
                <c:pt idx="4">
                  <c:v>0</c:v>
                </c:pt>
              </c:numLit>
            </c:plus>
            <c:minus>
              <c:numLit>
                <c:formatCode>General</c:formatCode>
                <c:ptCount val="5"/>
                <c:pt idx="0">
                  <c:v>0</c:v>
                </c:pt>
                <c:pt idx="1">
                  <c:v>0.19</c:v>
                </c:pt>
                <c:pt idx="2">
                  <c:v>0.63</c:v>
                </c:pt>
                <c:pt idx="3">
                  <c:v>0</c:v>
                </c:pt>
                <c:pt idx="4">
                  <c:v>0</c:v>
                </c:pt>
              </c:numLit>
            </c:minus>
            <c:spPr>
              <a:noFill/>
              <a:ln w="9525" cap="flat" cmpd="sng" algn="ctr">
                <a:solidFill>
                  <a:schemeClr val="tx1">
                    <a:lumMod val="65000"/>
                    <a:lumOff val="35000"/>
                  </a:schemeClr>
                </a:solidFill>
                <a:round/>
              </a:ln>
              <a:effectLst/>
            </c:spPr>
          </c:errBars>
          <c:cat>
            <c:strRef>
              <c:f>'Test 1.2 chart'!$B$18:$F$18</c:f>
              <c:strCache>
                <c:ptCount val="5"/>
                <c:pt idx="0">
                  <c:v>Inoculum</c:v>
                </c:pt>
                <c:pt idx="1">
                  <c:v>0 Day</c:v>
                </c:pt>
                <c:pt idx="2">
                  <c:v>1 Day</c:v>
                </c:pt>
                <c:pt idx="3">
                  <c:v>3 Day</c:v>
                </c:pt>
                <c:pt idx="4">
                  <c:v>4 Day</c:v>
                </c:pt>
              </c:strCache>
            </c:strRef>
          </c:cat>
          <c:val>
            <c:numRef>
              <c:f>'Test 1.2 chart'!$B$9:$F$9</c:f>
              <c:numCache>
                <c:formatCode>0.00</c:formatCode>
                <c:ptCount val="5"/>
                <c:pt idx="0">
                  <c:v>5.56</c:v>
                </c:pt>
                <c:pt idx="1">
                  <c:v>2.35</c:v>
                </c:pt>
                <c:pt idx="2">
                  <c:v>0.52</c:v>
                </c:pt>
                <c:pt idx="3">
                  <c:v>0</c:v>
                </c:pt>
                <c:pt idx="4">
                  <c:v>0</c:v>
                </c:pt>
              </c:numCache>
            </c:numRef>
          </c:val>
          <c:smooth val="0"/>
          <c:extLst>
            <c:ext xmlns:c16="http://schemas.microsoft.com/office/drawing/2014/chart" uri="{C3380CC4-5D6E-409C-BE32-E72D297353CC}">
              <c16:uniqueId val="{00000002-BC68-4C4A-A46E-90DC4A41844A}"/>
            </c:ext>
          </c:extLst>
        </c:ser>
        <c:ser>
          <c:idx val="3"/>
          <c:order val="3"/>
          <c:tx>
            <c:strRef>
              <c:f>'Test 1.2 chart'!$A$10</c:f>
              <c:strCache>
                <c:ptCount val="1"/>
                <c:pt idx="0">
                  <c:v>Plastic protective cover</c:v>
                </c:pt>
              </c:strCache>
            </c:strRef>
          </c:tx>
          <c:spPr>
            <a:ln w="12700" cap="rnd">
              <a:solidFill>
                <a:schemeClr val="accent4"/>
              </a:solidFill>
              <a:round/>
            </a:ln>
            <a:effectLst/>
          </c:spPr>
          <c:marker>
            <c:symbol val="none"/>
          </c:marker>
          <c:errBars>
            <c:errDir val="y"/>
            <c:errBarType val="both"/>
            <c:errValType val="cust"/>
            <c:noEndCap val="0"/>
            <c:plus>
              <c:numLit>
                <c:formatCode>General</c:formatCode>
                <c:ptCount val="5"/>
                <c:pt idx="0">
                  <c:v>0</c:v>
                </c:pt>
                <c:pt idx="1">
                  <c:v>0.28999999999999998</c:v>
                </c:pt>
                <c:pt idx="2">
                  <c:v>0.51</c:v>
                </c:pt>
                <c:pt idx="3">
                  <c:v>0</c:v>
                </c:pt>
                <c:pt idx="4">
                  <c:v>0</c:v>
                </c:pt>
              </c:numLit>
            </c:plus>
            <c:minus>
              <c:numLit>
                <c:formatCode>General</c:formatCode>
                <c:ptCount val="5"/>
                <c:pt idx="0">
                  <c:v>0</c:v>
                </c:pt>
                <c:pt idx="1">
                  <c:v>0.28999999999999998</c:v>
                </c:pt>
                <c:pt idx="2">
                  <c:v>0.51</c:v>
                </c:pt>
                <c:pt idx="3">
                  <c:v>0</c:v>
                </c:pt>
                <c:pt idx="4">
                  <c:v>0</c:v>
                </c:pt>
              </c:numLit>
            </c:minus>
            <c:spPr>
              <a:noFill/>
              <a:ln w="9525" cap="flat" cmpd="sng" algn="ctr">
                <a:solidFill>
                  <a:schemeClr val="tx1">
                    <a:lumMod val="65000"/>
                    <a:lumOff val="35000"/>
                  </a:schemeClr>
                </a:solidFill>
                <a:round/>
              </a:ln>
              <a:effectLst/>
            </c:spPr>
          </c:errBars>
          <c:cat>
            <c:strRef>
              <c:f>'Test 1.2 chart'!$B$18:$F$18</c:f>
              <c:strCache>
                <c:ptCount val="5"/>
                <c:pt idx="0">
                  <c:v>Inoculum</c:v>
                </c:pt>
                <c:pt idx="1">
                  <c:v>0 Day</c:v>
                </c:pt>
                <c:pt idx="2">
                  <c:v>1 Day</c:v>
                </c:pt>
                <c:pt idx="3">
                  <c:v>3 Day</c:v>
                </c:pt>
                <c:pt idx="4">
                  <c:v>4 Day</c:v>
                </c:pt>
              </c:strCache>
            </c:strRef>
          </c:cat>
          <c:val>
            <c:numRef>
              <c:f>'Test 1.2 chart'!$B$10:$F$10</c:f>
              <c:numCache>
                <c:formatCode>0.00</c:formatCode>
                <c:ptCount val="5"/>
                <c:pt idx="0">
                  <c:v>5.56</c:v>
                </c:pt>
                <c:pt idx="1">
                  <c:v>4.17</c:v>
                </c:pt>
                <c:pt idx="2">
                  <c:v>0.26</c:v>
                </c:pt>
                <c:pt idx="3">
                  <c:v>0</c:v>
                </c:pt>
                <c:pt idx="4">
                  <c:v>0</c:v>
                </c:pt>
              </c:numCache>
            </c:numRef>
          </c:val>
          <c:smooth val="0"/>
          <c:extLst>
            <c:ext xmlns:c16="http://schemas.microsoft.com/office/drawing/2014/chart" uri="{C3380CC4-5D6E-409C-BE32-E72D297353CC}">
              <c16:uniqueId val="{00000003-BC68-4C4A-A46E-90DC4A41844A}"/>
            </c:ext>
          </c:extLst>
        </c:ser>
        <c:ser>
          <c:idx val="4"/>
          <c:order val="4"/>
          <c:tx>
            <c:strRef>
              <c:f>'Test 1.2 chart'!$A$11</c:f>
              <c:strCache>
                <c:ptCount val="1"/>
                <c:pt idx="0">
                  <c:v>DVD case</c:v>
                </c:pt>
              </c:strCache>
            </c:strRef>
          </c:tx>
          <c:spPr>
            <a:ln w="12700" cap="rnd">
              <a:solidFill>
                <a:schemeClr val="accent5"/>
              </a:solidFill>
              <a:round/>
            </a:ln>
            <a:effectLst/>
          </c:spPr>
          <c:marker>
            <c:symbol val="none"/>
          </c:marker>
          <c:errBars>
            <c:errDir val="y"/>
            <c:errBarType val="both"/>
            <c:errValType val="cust"/>
            <c:noEndCap val="0"/>
            <c:plus>
              <c:numLit>
                <c:formatCode>General</c:formatCode>
                <c:ptCount val="5"/>
                <c:pt idx="0">
                  <c:v>0</c:v>
                </c:pt>
                <c:pt idx="1">
                  <c:v>0.19</c:v>
                </c:pt>
                <c:pt idx="2">
                  <c:v>0</c:v>
                </c:pt>
                <c:pt idx="3">
                  <c:v>0</c:v>
                </c:pt>
                <c:pt idx="4">
                  <c:v>0</c:v>
                </c:pt>
              </c:numLit>
            </c:plus>
            <c:minus>
              <c:numLit>
                <c:formatCode>General</c:formatCode>
                <c:ptCount val="5"/>
                <c:pt idx="0">
                  <c:v>0</c:v>
                </c:pt>
                <c:pt idx="1">
                  <c:v>0.19</c:v>
                </c:pt>
                <c:pt idx="2">
                  <c:v>0</c:v>
                </c:pt>
                <c:pt idx="3">
                  <c:v>0</c:v>
                </c:pt>
                <c:pt idx="4">
                  <c:v>0</c:v>
                </c:pt>
              </c:numLit>
            </c:minus>
            <c:spPr>
              <a:noFill/>
              <a:ln w="9525" cap="flat" cmpd="sng" algn="ctr">
                <a:solidFill>
                  <a:schemeClr val="tx1">
                    <a:lumMod val="65000"/>
                    <a:lumOff val="35000"/>
                  </a:schemeClr>
                </a:solidFill>
                <a:round/>
              </a:ln>
              <a:effectLst/>
            </c:spPr>
          </c:errBars>
          <c:cat>
            <c:strRef>
              <c:f>'Test 1.2 chart'!$B$18:$F$18</c:f>
              <c:strCache>
                <c:ptCount val="5"/>
                <c:pt idx="0">
                  <c:v>Inoculum</c:v>
                </c:pt>
                <c:pt idx="1">
                  <c:v>0 Day</c:v>
                </c:pt>
                <c:pt idx="2">
                  <c:v>1 Day</c:v>
                </c:pt>
                <c:pt idx="3">
                  <c:v>3 Day</c:v>
                </c:pt>
                <c:pt idx="4">
                  <c:v>4 Day</c:v>
                </c:pt>
              </c:strCache>
            </c:strRef>
          </c:cat>
          <c:val>
            <c:numRef>
              <c:f>'Test 1.2 chart'!$B$11:$F$11</c:f>
              <c:numCache>
                <c:formatCode>0.00</c:formatCode>
                <c:ptCount val="5"/>
                <c:pt idx="0">
                  <c:v>5.56</c:v>
                </c:pt>
                <c:pt idx="1">
                  <c:v>4.1100000000000003</c:v>
                </c:pt>
                <c:pt idx="2">
                  <c:v>0</c:v>
                </c:pt>
                <c:pt idx="3">
                  <c:v>0</c:v>
                </c:pt>
                <c:pt idx="4">
                  <c:v>0</c:v>
                </c:pt>
              </c:numCache>
            </c:numRef>
          </c:val>
          <c:smooth val="0"/>
          <c:extLst>
            <c:ext xmlns:c16="http://schemas.microsoft.com/office/drawing/2014/chart" uri="{C3380CC4-5D6E-409C-BE32-E72D297353CC}">
              <c16:uniqueId val="{00000004-BC68-4C4A-A46E-90DC4A41844A}"/>
            </c:ext>
          </c:extLst>
        </c:ser>
        <c:ser>
          <c:idx val="5"/>
          <c:order val="5"/>
          <c:tx>
            <c:v>LOQ</c:v>
          </c:tx>
          <c:spPr>
            <a:ln w="12700" cap="rnd">
              <a:solidFill>
                <a:srgbClr val="FF0000"/>
              </a:solidFill>
              <a:prstDash val="sysDash"/>
              <a:round/>
            </a:ln>
            <a:effectLst/>
          </c:spPr>
          <c:marker>
            <c:symbol val="none"/>
          </c:marker>
          <c:cat>
            <c:strRef>
              <c:f>'Test 1.2 chart'!$B$18:$F$18</c:f>
              <c:strCache>
                <c:ptCount val="5"/>
                <c:pt idx="0">
                  <c:v>Inoculum</c:v>
                </c:pt>
                <c:pt idx="1">
                  <c:v>0 Day</c:v>
                </c:pt>
                <c:pt idx="2">
                  <c:v>1 Day</c:v>
                </c:pt>
                <c:pt idx="3">
                  <c:v>3 Day</c:v>
                </c:pt>
                <c:pt idx="4">
                  <c:v>4 Day</c:v>
                </c:pt>
              </c:strCache>
            </c:strRef>
          </c:cat>
          <c:val>
            <c:numRef>
              <c:f>'Test 1.2 chart'!$B$15:$F$15</c:f>
              <c:numCache>
                <c:formatCode>General</c:formatCode>
                <c:ptCount val="5"/>
                <c:pt idx="0">
                  <c:v>1.42</c:v>
                </c:pt>
                <c:pt idx="1">
                  <c:v>1.42</c:v>
                </c:pt>
                <c:pt idx="2">
                  <c:v>1.42</c:v>
                </c:pt>
                <c:pt idx="3">
                  <c:v>1.42</c:v>
                </c:pt>
                <c:pt idx="4">
                  <c:v>1.42</c:v>
                </c:pt>
              </c:numCache>
            </c:numRef>
          </c:val>
          <c:smooth val="0"/>
          <c:extLst>
            <c:ext xmlns:c16="http://schemas.microsoft.com/office/drawing/2014/chart" uri="{C3380CC4-5D6E-409C-BE32-E72D297353CC}">
              <c16:uniqueId val="{00000005-BC68-4C4A-A46E-90DC4A41844A}"/>
            </c:ext>
          </c:extLst>
        </c:ser>
        <c:dLbls>
          <c:showLegendKey val="0"/>
          <c:showVal val="0"/>
          <c:showCatName val="0"/>
          <c:showSerName val="0"/>
          <c:showPercent val="0"/>
          <c:showBubbleSize val="0"/>
        </c:dLbls>
        <c:smooth val="0"/>
        <c:axId val="570890408"/>
        <c:axId val="570884504"/>
      </c:lineChart>
      <c:catAx>
        <c:axId val="570890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84504"/>
        <c:crosses val="autoZero"/>
        <c:auto val="1"/>
        <c:lblAlgn val="ctr"/>
        <c:lblOffset val="100"/>
        <c:noMultiLvlLbl val="0"/>
      </c:catAx>
      <c:valAx>
        <c:axId val="570884504"/>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Viable</a:t>
                </a:r>
                <a:r>
                  <a:rPr lang="en-US" baseline="0"/>
                  <a:t> </a:t>
                </a:r>
                <a:r>
                  <a:rPr lang="en-US"/>
                  <a:t>SARS-CoV-2 Log</a:t>
                </a:r>
                <a:r>
                  <a:rPr lang="en-US" baseline="-25000"/>
                  <a:t>10</a:t>
                </a:r>
                <a:r>
                  <a:rPr lang="en-US"/>
                  <a:t>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90408"/>
        <c:crosses val="autoZero"/>
        <c:crossBetween val="midCat"/>
        <c:majorUnit val="1"/>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Test 1.1 </a:t>
            </a:r>
            <a:r>
              <a:rPr lang="en-US" baseline="0"/>
              <a:t>SARS-CoV-2 Natural Attenuation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465625292907524"/>
          <c:y val="0.1024408267938122"/>
          <c:w val="0.65392247038626783"/>
          <c:h val="0.83348665433139435"/>
        </c:manualLayout>
      </c:layout>
      <c:lineChart>
        <c:grouping val="standard"/>
        <c:varyColors val="0"/>
        <c:ser>
          <c:idx val="0"/>
          <c:order val="0"/>
          <c:tx>
            <c:strRef>
              <c:f>'Test 1.2 chart'!#REF!</c:f>
              <c:strCache>
                <c:ptCount val="1"/>
                <c:pt idx="0">
                  <c:v>#REF!</c:v>
                </c:pt>
              </c:strCache>
            </c:strRef>
          </c:tx>
          <c:spPr>
            <a:ln w="12700" cap="rnd">
              <a:solidFill>
                <a:schemeClr val="accent1"/>
              </a:solidFill>
              <a:round/>
            </a:ln>
            <a:effectLst/>
          </c:spPr>
          <c:marker>
            <c:symbol val="none"/>
          </c:marker>
          <c:errBars>
            <c:errDir val="y"/>
            <c:errBarType val="both"/>
            <c:errValType val="cust"/>
            <c:noEndCap val="0"/>
            <c:plus>
              <c:numLit>
                <c:formatCode>General</c:formatCode>
                <c:ptCount val="3"/>
                <c:pt idx="0">
                  <c:v>0</c:v>
                </c:pt>
                <c:pt idx="1">
                  <c:v>0.25</c:v>
                </c:pt>
                <c:pt idx="2">
                  <c:v>0</c:v>
                </c:pt>
              </c:numLit>
            </c:plus>
            <c:minus>
              <c:numLit>
                <c:formatCode>General</c:formatCode>
                <c:ptCount val="3"/>
                <c:pt idx="0">
                  <c:v>0</c:v>
                </c:pt>
                <c:pt idx="1">
                  <c:v>0.27</c:v>
                </c:pt>
                <c:pt idx="2">
                  <c:v>0</c:v>
                </c:pt>
              </c:numLit>
            </c:minus>
            <c:spPr>
              <a:noFill/>
              <a:ln w="9525" cap="flat" cmpd="sng" algn="ctr">
                <a:solidFill>
                  <a:schemeClr val="tx1">
                    <a:lumMod val="65000"/>
                    <a:lumOff val="35000"/>
                  </a:schemeClr>
                </a:solidFill>
                <a:round/>
              </a:ln>
              <a:effectLst/>
            </c:spPr>
          </c:errBars>
          <c:cat>
            <c:strLit>
              <c:ptCount val="5"/>
              <c:pt idx="0">
                <c:v>Innoculum</c:v>
              </c:pt>
              <c:pt idx="1">
                <c:v>0 Day</c:v>
              </c:pt>
              <c:pt idx="2">
                <c:v>6 Day</c:v>
              </c:pt>
              <c:pt idx="3">
                <c:v>9 Day</c:v>
              </c:pt>
              <c:pt idx="4">
                <c:v>12 Day</c:v>
              </c:pt>
            </c:strLit>
          </c:cat>
          <c:val>
            <c:numRef>
              <c:f>'Test 1.2 chart'!#REF!</c:f>
              <c:numCache>
                <c:formatCode>General</c:formatCode>
                <c:ptCount val="1"/>
                <c:pt idx="0">
                  <c:v>1</c:v>
                </c:pt>
              </c:numCache>
            </c:numRef>
          </c:val>
          <c:smooth val="0"/>
          <c:extLst>
            <c:ext xmlns:c16="http://schemas.microsoft.com/office/drawing/2014/chart" uri="{C3380CC4-5D6E-409C-BE32-E72D297353CC}">
              <c16:uniqueId val="{00000000-0FCA-4AF4-B2A6-4BA6366ED92D}"/>
            </c:ext>
          </c:extLst>
        </c:ser>
        <c:ser>
          <c:idx val="1"/>
          <c:order val="1"/>
          <c:tx>
            <c:strRef>
              <c:f>'Test 1.2 chart'!#REF!</c:f>
              <c:strCache>
                <c:ptCount val="1"/>
                <c:pt idx="0">
                  <c:v>#REF!</c:v>
                </c:pt>
              </c:strCache>
            </c:strRef>
          </c:tx>
          <c:spPr>
            <a:ln w="12700" cap="rnd">
              <a:solidFill>
                <a:schemeClr val="accent2"/>
              </a:solidFill>
              <a:round/>
            </a:ln>
            <a:effectLst/>
          </c:spPr>
          <c:marker>
            <c:symbol val="none"/>
          </c:marker>
          <c:errBars>
            <c:errDir val="y"/>
            <c:errBarType val="both"/>
            <c:errValType val="cust"/>
            <c:noEndCap val="0"/>
            <c:plus>
              <c:numLit>
                <c:formatCode>General</c:formatCode>
                <c:ptCount val="3"/>
                <c:pt idx="0">
                  <c:v>0</c:v>
                </c:pt>
                <c:pt idx="1">
                  <c:v>0.27</c:v>
                </c:pt>
                <c:pt idx="2">
                  <c:v>0</c:v>
                </c:pt>
              </c:numLit>
            </c:plus>
            <c:minus>
              <c:numLit>
                <c:formatCode>General</c:formatCode>
                <c:ptCount val="3"/>
                <c:pt idx="0">
                  <c:v>0</c:v>
                </c:pt>
                <c:pt idx="1">
                  <c:v>0.27</c:v>
                </c:pt>
                <c:pt idx="2">
                  <c:v>0</c:v>
                </c:pt>
              </c:numLit>
            </c:minus>
            <c:spPr>
              <a:noFill/>
              <a:ln w="9525" cap="flat" cmpd="sng" algn="ctr">
                <a:solidFill>
                  <a:schemeClr val="tx1">
                    <a:lumMod val="65000"/>
                    <a:lumOff val="35000"/>
                  </a:schemeClr>
                </a:solidFill>
                <a:round/>
              </a:ln>
              <a:effectLst/>
            </c:spPr>
          </c:errBars>
          <c:cat>
            <c:strLit>
              <c:ptCount val="5"/>
              <c:pt idx="0">
                <c:v>Innoculum</c:v>
              </c:pt>
              <c:pt idx="1">
                <c:v>0 Day</c:v>
              </c:pt>
              <c:pt idx="2">
                <c:v>6 Day</c:v>
              </c:pt>
              <c:pt idx="3">
                <c:v>9 Day</c:v>
              </c:pt>
              <c:pt idx="4">
                <c:v>12 Day</c:v>
              </c:pt>
            </c:strLit>
          </c:cat>
          <c:val>
            <c:numRef>
              <c:f>'Test 1.2 chart'!#REF!</c:f>
              <c:numCache>
                <c:formatCode>General</c:formatCode>
                <c:ptCount val="1"/>
                <c:pt idx="0">
                  <c:v>1</c:v>
                </c:pt>
              </c:numCache>
            </c:numRef>
          </c:val>
          <c:smooth val="0"/>
          <c:extLst>
            <c:ext xmlns:c16="http://schemas.microsoft.com/office/drawing/2014/chart" uri="{C3380CC4-5D6E-409C-BE32-E72D297353CC}">
              <c16:uniqueId val="{00000001-0FCA-4AF4-B2A6-4BA6366ED92D}"/>
            </c:ext>
          </c:extLst>
        </c:ser>
        <c:ser>
          <c:idx val="2"/>
          <c:order val="2"/>
          <c:tx>
            <c:strRef>
              <c:f>'Test 1.2 chart'!#REF!</c:f>
              <c:strCache>
                <c:ptCount val="1"/>
                <c:pt idx="0">
                  <c:v>#REF!</c:v>
                </c:pt>
              </c:strCache>
            </c:strRef>
          </c:tx>
          <c:spPr>
            <a:ln w="12700" cap="rnd">
              <a:solidFill>
                <a:schemeClr val="accent3"/>
              </a:solidFill>
              <a:round/>
            </a:ln>
            <a:effectLst/>
          </c:spPr>
          <c:marker>
            <c:symbol val="none"/>
          </c:marker>
          <c:errBars>
            <c:errDir val="y"/>
            <c:errBarType val="both"/>
            <c:errValType val="cust"/>
            <c:noEndCap val="0"/>
            <c:plus>
              <c:numLit>
                <c:formatCode>General</c:formatCode>
                <c:ptCount val="3"/>
                <c:pt idx="0">
                  <c:v>0</c:v>
                </c:pt>
                <c:pt idx="1">
                  <c:v>0.51</c:v>
                </c:pt>
                <c:pt idx="2">
                  <c:v>0</c:v>
                </c:pt>
              </c:numLit>
            </c:plus>
            <c:minus>
              <c:numLit>
                <c:formatCode>General</c:formatCode>
                <c:ptCount val="3"/>
                <c:pt idx="0">
                  <c:v>0</c:v>
                </c:pt>
                <c:pt idx="1">
                  <c:v>0.51</c:v>
                </c:pt>
                <c:pt idx="2">
                  <c:v>0</c:v>
                </c:pt>
              </c:numLit>
            </c:minus>
            <c:spPr>
              <a:noFill/>
              <a:ln w="9525" cap="flat" cmpd="sng" algn="ctr">
                <a:solidFill>
                  <a:schemeClr val="tx1">
                    <a:lumMod val="65000"/>
                    <a:lumOff val="35000"/>
                  </a:schemeClr>
                </a:solidFill>
                <a:round/>
              </a:ln>
              <a:effectLst/>
            </c:spPr>
          </c:errBars>
          <c:cat>
            <c:strLit>
              <c:ptCount val="5"/>
              <c:pt idx="0">
                <c:v>Innoculum</c:v>
              </c:pt>
              <c:pt idx="1">
                <c:v>0 Day</c:v>
              </c:pt>
              <c:pt idx="2">
                <c:v>6 Day</c:v>
              </c:pt>
              <c:pt idx="3">
                <c:v>9 Day</c:v>
              </c:pt>
              <c:pt idx="4">
                <c:v>12 Day</c:v>
              </c:pt>
            </c:strLit>
          </c:cat>
          <c:val>
            <c:numRef>
              <c:f>'Test 1.2 chart'!#REF!</c:f>
              <c:numCache>
                <c:formatCode>General</c:formatCode>
                <c:ptCount val="1"/>
                <c:pt idx="0">
                  <c:v>1</c:v>
                </c:pt>
              </c:numCache>
            </c:numRef>
          </c:val>
          <c:smooth val="0"/>
          <c:extLst>
            <c:ext xmlns:c16="http://schemas.microsoft.com/office/drawing/2014/chart" uri="{C3380CC4-5D6E-409C-BE32-E72D297353CC}">
              <c16:uniqueId val="{00000002-0FCA-4AF4-B2A6-4BA6366ED92D}"/>
            </c:ext>
          </c:extLst>
        </c:ser>
        <c:ser>
          <c:idx val="3"/>
          <c:order val="3"/>
          <c:tx>
            <c:strRef>
              <c:f>'Test 1.2 chart'!#REF!</c:f>
              <c:strCache>
                <c:ptCount val="1"/>
                <c:pt idx="0">
                  <c:v>#REF!</c:v>
                </c:pt>
              </c:strCache>
            </c:strRef>
          </c:tx>
          <c:spPr>
            <a:ln w="12700" cap="rnd">
              <a:solidFill>
                <a:schemeClr val="accent4"/>
              </a:solidFill>
              <a:round/>
            </a:ln>
            <a:effectLst/>
          </c:spPr>
          <c:marker>
            <c:symbol val="none"/>
          </c:marker>
          <c:errBars>
            <c:errDir val="y"/>
            <c:errBarType val="both"/>
            <c:errValType val="cust"/>
            <c:noEndCap val="0"/>
            <c:plus>
              <c:numLit>
                <c:formatCode>General</c:formatCode>
                <c:ptCount val="3"/>
                <c:pt idx="0">
                  <c:v>0</c:v>
                </c:pt>
                <c:pt idx="1">
                  <c:v>0.22</c:v>
                </c:pt>
                <c:pt idx="2">
                  <c:v>0</c:v>
                </c:pt>
              </c:numLit>
            </c:plus>
            <c:minus>
              <c:numLit>
                <c:formatCode>General</c:formatCode>
                <c:ptCount val="3"/>
                <c:pt idx="0">
                  <c:v>0</c:v>
                </c:pt>
                <c:pt idx="1">
                  <c:v>0.22</c:v>
                </c:pt>
                <c:pt idx="2">
                  <c:v>0</c:v>
                </c:pt>
              </c:numLit>
            </c:minus>
            <c:spPr>
              <a:noFill/>
              <a:ln w="9525" cap="flat" cmpd="sng" algn="ctr">
                <a:solidFill>
                  <a:schemeClr val="tx1">
                    <a:lumMod val="65000"/>
                    <a:lumOff val="35000"/>
                  </a:schemeClr>
                </a:solidFill>
                <a:round/>
              </a:ln>
              <a:effectLst/>
            </c:spPr>
          </c:errBars>
          <c:cat>
            <c:strLit>
              <c:ptCount val="5"/>
              <c:pt idx="0">
                <c:v>Innoculum</c:v>
              </c:pt>
              <c:pt idx="1">
                <c:v>0 Day</c:v>
              </c:pt>
              <c:pt idx="2">
                <c:v>6 Day</c:v>
              </c:pt>
              <c:pt idx="3">
                <c:v>9 Day</c:v>
              </c:pt>
              <c:pt idx="4">
                <c:v>12 Day</c:v>
              </c:pt>
            </c:strLit>
          </c:cat>
          <c:val>
            <c:numRef>
              <c:f>'Test 1.2 chart'!#REF!</c:f>
              <c:numCache>
                <c:formatCode>General</c:formatCode>
                <c:ptCount val="1"/>
                <c:pt idx="0">
                  <c:v>1</c:v>
                </c:pt>
              </c:numCache>
            </c:numRef>
          </c:val>
          <c:smooth val="0"/>
          <c:extLst>
            <c:ext xmlns:c16="http://schemas.microsoft.com/office/drawing/2014/chart" uri="{C3380CC4-5D6E-409C-BE32-E72D297353CC}">
              <c16:uniqueId val="{00000003-0FCA-4AF4-B2A6-4BA6366ED92D}"/>
            </c:ext>
          </c:extLst>
        </c:ser>
        <c:ser>
          <c:idx val="4"/>
          <c:order val="4"/>
          <c:tx>
            <c:strRef>
              <c:f>'Test 1.2 chart'!#REF!</c:f>
              <c:strCache>
                <c:ptCount val="1"/>
                <c:pt idx="0">
                  <c:v>#REF!</c:v>
                </c:pt>
              </c:strCache>
            </c:strRef>
          </c:tx>
          <c:spPr>
            <a:ln w="28575" cap="rnd">
              <a:solidFill>
                <a:schemeClr val="accent5"/>
              </a:solidFill>
              <a:round/>
            </a:ln>
            <a:effectLst/>
          </c:spPr>
          <c:marker>
            <c:symbol val="none"/>
          </c:marker>
          <c:dPt>
            <c:idx val="1"/>
            <c:marker>
              <c:symbol val="none"/>
            </c:marker>
            <c:bubble3D val="0"/>
            <c:spPr>
              <a:ln w="12700" cap="rnd">
                <a:solidFill>
                  <a:schemeClr val="accent5"/>
                </a:solidFill>
                <a:round/>
              </a:ln>
              <a:effectLst/>
            </c:spPr>
            <c:extLst>
              <c:ext xmlns:c16="http://schemas.microsoft.com/office/drawing/2014/chart" uri="{C3380CC4-5D6E-409C-BE32-E72D297353CC}">
                <c16:uniqueId val="{00000005-0FCA-4AF4-B2A6-4BA6366ED92D}"/>
              </c:ext>
            </c:extLst>
          </c:dPt>
          <c:dPt>
            <c:idx val="2"/>
            <c:marker>
              <c:symbol val="none"/>
            </c:marker>
            <c:bubble3D val="0"/>
            <c:spPr>
              <a:ln w="12700" cap="rnd">
                <a:solidFill>
                  <a:schemeClr val="accent5"/>
                </a:solidFill>
                <a:round/>
              </a:ln>
              <a:effectLst/>
            </c:spPr>
            <c:extLst>
              <c:ext xmlns:c16="http://schemas.microsoft.com/office/drawing/2014/chart" uri="{C3380CC4-5D6E-409C-BE32-E72D297353CC}">
                <c16:uniqueId val="{00000007-0FCA-4AF4-B2A6-4BA6366ED92D}"/>
              </c:ext>
            </c:extLst>
          </c:dPt>
          <c:errBars>
            <c:errDir val="y"/>
            <c:errBarType val="both"/>
            <c:errValType val="cust"/>
            <c:noEndCap val="0"/>
            <c:plus>
              <c:numLit>
                <c:formatCode>General</c:formatCode>
                <c:ptCount val="3"/>
                <c:pt idx="0">
                  <c:v>0</c:v>
                </c:pt>
                <c:pt idx="1">
                  <c:v>0.2</c:v>
                </c:pt>
                <c:pt idx="2">
                  <c:v>0</c:v>
                </c:pt>
              </c:numLit>
            </c:plus>
            <c:minus>
              <c:numLit>
                <c:formatCode>General</c:formatCode>
                <c:ptCount val="3"/>
                <c:pt idx="0">
                  <c:v>0</c:v>
                </c:pt>
                <c:pt idx="1">
                  <c:v>0.2</c:v>
                </c:pt>
                <c:pt idx="2">
                  <c:v>0</c:v>
                </c:pt>
              </c:numLit>
            </c:minus>
            <c:spPr>
              <a:noFill/>
              <a:ln w="9525" cap="flat" cmpd="sng" algn="ctr">
                <a:solidFill>
                  <a:schemeClr val="tx1">
                    <a:lumMod val="65000"/>
                    <a:lumOff val="35000"/>
                  </a:schemeClr>
                </a:solidFill>
                <a:round/>
              </a:ln>
              <a:effectLst/>
            </c:spPr>
          </c:errBars>
          <c:cat>
            <c:strLit>
              <c:ptCount val="5"/>
              <c:pt idx="0">
                <c:v>Innoculum</c:v>
              </c:pt>
              <c:pt idx="1">
                <c:v>0 Day</c:v>
              </c:pt>
              <c:pt idx="2">
                <c:v>6 Day</c:v>
              </c:pt>
              <c:pt idx="3">
                <c:v>9 Day</c:v>
              </c:pt>
              <c:pt idx="4">
                <c:v>12 Day</c:v>
              </c:pt>
            </c:strLit>
          </c:cat>
          <c:val>
            <c:numRef>
              <c:f>'Test 1.2 chart'!#REF!</c:f>
              <c:numCache>
                <c:formatCode>General</c:formatCode>
                <c:ptCount val="1"/>
                <c:pt idx="0">
                  <c:v>1</c:v>
                </c:pt>
              </c:numCache>
            </c:numRef>
          </c:val>
          <c:smooth val="0"/>
          <c:extLst>
            <c:ext xmlns:c16="http://schemas.microsoft.com/office/drawing/2014/chart" uri="{C3380CC4-5D6E-409C-BE32-E72D297353CC}">
              <c16:uniqueId val="{00000008-0FCA-4AF4-B2A6-4BA6366ED92D}"/>
            </c:ext>
          </c:extLst>
        </c:ser>
        <c:ser>
          <c:idx val="5"/>
          <c:order val="5"/>
          <c:tx>
            <c:v>LOQ</c:v>
          </c:tx>
          <c:spPr>
            <a:ln w="12700" cap="rnd">
              <a:solidFill>
                <a:srgbClr val="FF0000"/>
              </a:solidFill>
              <a:prstDash val="sysDash"/>
              <a:round/>
            </a:ln>
            <a:effectLst/>
          </c:spPr>
          <c:marker>
            <c:symbol val="none"/>
          </c:marker>
          <c:val>
            <c:numLit>
              <c:formatCode>General</c:formatCode>
              <c:ptCount val="3"/>
              <c:pt idx="0">
                <c:v>1.42</c:v>
              </c:pt>
              <c:pt idx="1">
                <c:v>1.42</c:v>
              </c:pt>
              <c:pt idx="2">
                <c:v>1.42</c:v>
              </c:pt>
            </c:numLit>
          </c:val>
          <c:smooth val="0"/>
          <c:extLst>
            <c:ext xmlns:c16="http://schemas.microsoft.com/office/drawing/2014/chart" uri="{C3380CC4-5D6E-409C-BE32-E72D297353CC}">
              <c16:uniqueId val="{00000009-0FCA-4AF4-B2A6-4BA6366ED92D}"/>
            </c:ext>
          </c:extLst>
        </c:ser>
        <c:dLbls>
          <c:showLegendKey val="0"/>
          <c:showVal val="0"/>
          <c:showCatName val="0"/>
          <c:showSerName val="0"/>
          <c:showPercent val="0"/>
          <c:showBubbleSize val="0"/>
        </c:dLbls>
        <c:smooth val="0"/>
        <c:axId val="570890408"/>
        <c:axId val="570884504"/>
      </c:lineChart>
      <c:catAx>
        <c:axId val="570890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84504"/>
        <c:crosses val="autoZero"/>
        <c:auto val="1"/>
        <c:lblAlgn val="ctr"/>
        <c:lblOffset val="100"/>
        <c:noMultiLvlLbl val="0"/>
      </c:catAx>
      <c:valAx>
        <c:axId val="570884504"/>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Viable</a:t>
                </a:r>
                <a:r>
                  <a:rPr lang="en-US" baseline="0"/>
                  <a:t> </a:t>
                </a:r>
                <a:r>
                  <a:rPr lang="en-US"/>
                  <a:t>SARS-CoV-2 Log</a:t>
                </a:r>
                <a:r>
                  <a:rPr lang="en-US" baseline="-25000"/>
                  <a:t>10</a:t>
                </a:r>
                <a:r>
                  <a:rPr lang="en-US"/>
                  <a:t>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90408"/>
        <c:crosses val="autoZero"/>
        <c:crossBetween val="midCat"/>
        <c:majorUnit val="1"/>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57150</xdr:colOff>
      <xdr:row>2</xdr:row>
      <xdr:rowOff>28575</xdr:rowOff>
    </xdr:from>
    <xdr:to>
      <xdr:col>19</xdr:col>
      <xdr:colOff>514350</xdr:colOff>
      <xdr:row>24</xdr:row>
      <xdr:rowOff>47625</xdr:rowOff>
    </xdr:to>
    <xdr:graphicFrame macro="">
      <xdr:nvGraphicFramePr>
        <xdr:cNvPr id="4" name="Chart 3">
          <a:extLst>
            <a:ext uri="{FF2B5EF4-FFF2-40B4-BE49-F238E27FC236}">
              <a16:creationId xmlns:a16="http://schemas.microsoft.com/office/drawing/2014/main" id="{FBAB31ED-6C72-46A0-99BA-F8E3E761889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600075</xdr:colOff>
      <xdr:row>2</xdr:row>
      <xdr:rowOff>0</xdr:rowOff>
    </xdr:from>
    <xdr:to>
      <xdr:col>19</xdr:col>
      <xdr:colOff>447675</xdr:colOff>
      <xdr:row>2</xdr:row>
      <xdr:rowOff>19050</xdr:rowOff>
    </xdr:to>
    <xdr:graphicFrame macro="">
      <xdr:nvGraphicFramePr>
        <xdr:cNvPr id="5" name="Chart 4">
          <a:extLst>
            <a:ext uri="{FF2B5EF4-FFF2-40B4-BE49-F238E27FC236}">
              <a16:creationId xmlns:a16="http://schemas.microsoft.com/office/drawing/2014/main" id="{DC6724BC-58E2-42E1-9B8A-4CF79CD2AD1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oneCellAnchor>
    <xdr:from>
      <xdr:col>0</xdr:col>
      <xdr:colOff>492125</xdr:colOff>
      <xdr:row>2</xdr:row>
      <xdr:rowOff>29845</xdr:rowOff>
    </xdr:from>
    <xdr:ext cx="6151563" cy="3325226"/>
    <xdr:pic>
      <xdr:nvPicPr>
        <xdr:cNvPr id="2" name="Picture 1">
          <a:extLst>
            <a:ext uri="{FF2B5EF4-FFF2-40B4-BE49-F238E27FC236}">
              <a16:creationId xmlns:a16="http://schemas.microsoft.com/office/drawing/2014/main" id="{E8444B2D-826B-41C7-97F8-8BE6482BC561}"/>
            </a:ext>
          </a:extLst>
        </xdr:cNvPr>
        <xdr:cNvPicPr>
          <a:picLocks noChangeAspect="1"/>
        </xdr:cNvPicPr>
      </xdr:nvPicPr>
      <xdr:blipFill>
        <a:blip xmlns:r="http://schemas.openxmlformats.org/officeDocument/2006/relationships" r:embed="rId1"/>
        <a:stretch>
          <a:fillRect/>
        </a:stretch>
      </xdr:blipFill>
      <xdr:spPr>
        <a:xfrm>
          <a:off x="492125" y="191770"/>
          <a:ext cx="6151563" cy="332522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c.lc/realm-project"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C5317D-93AE-434C-AA35-6E98705C4AA5}">
  <dimension ref="A1:J20"/>
  <sheetViews>
    <sheetView tabSelected="1" workbookViewId="0"/>
  </sheetViews>
  <sheetFormatPr defaultColWidth="8.85546875" defaultRowHeight="12.75" x14ac:dyDescent="0.2"/>
  <cols>
    <col min="1" max="1" width="137.7109375" customWidth="1"/>
    <col min="2" max="2" width="17.42578125" bestFit="1" customWidth="1"/>
  </cols>
  <sheetData>
    <row r="1" spans="1:10" ht="23.25" x14ac:dyDescent="0.35">
      <c r="A1" s="1" t="s">
        <v>0</v>
      </c>
      <c r="B1" s="2"/>
      <c r="C1" s="2"/>
      <c r="D1" s="2"/>
      <c r="E1" s="2"/>
      <c r="F1" s="2"/>
      <c r="G1" s="2"/>
      <c r="H1" s="2"/>
      <c r="I1" s="2"/>
      <c r="J1" s="2"/>
    </row>
    <row r="2" spans="1:10" ht="23.25" x14ac:dyDescent="0.35">
      <c r="A2" s="1"/>
      <c r="B2" s="2"/>
      <c r="C2" s="2"/>
      <c r="D2" s="2"/>
      <c r="E2" s="2"/>
      <c r="F2" s="2"/>
      <c r="G2" s="2"/>
      <c r="H2" s="2"/>
      <c r="I2" s="2"/>
      <c r="J2" s="2"/>
    </row>
    <row r="3" spans="1:10" ht="16.5" x14ac:dyDescent="0.3">
      <c r="A3" s="3" t="s">
        <v>1</v>
      </c>
      <c r="B3" s="2"/>
      <c r="C3" s="2"/>
      <c r="D3" s="2"/>
      <c r="E3" s="2"/>
      <c r="F3" s="2"/>
      <c r="G3" s="2"/>
      <c r="H3" s="2"/>
      <c r="I3" s="2"/>
      <c r="J3" s="2"/>
    </row>
    <row r="4" spans="1:10" ht="18.75" x14ac:dyDescent="0.3">
      <c r="A4" s="4" t="s">
        <v>2</v>
      </c>
      <c r="B4" s="2"/>
      <c r="C4" s="2"/>
      <c r="D4" s="2"/>
      <c r="E4" s="2"/>
      <c r="F4" s="2"/>
      <c r="G4" s="2"/>
      <c r="H4" s="2"/>
      <c r="I4" s="2"/>
      <c r="J4" s="2"/>
    </row>
    <row r="5" spans="1:10" ht="16.5" x14ac:dyDescent="0.3">
      <c r="A5" s="3" t="s">
        <v>3</v>
      </c>
      <c r="B5" s="5"/>
      <c r="C5" s="5"/>
      <c r="D5" s="5"/>
      <c r="E5" s="5"/>
      <c r="F5" s="5"/>
      <c r="G5" s="5"/>
      <c r="H5" s="5"/>
      <c r="I5" s="5"/>
      <c r="J5" s="5"/>
    </row>
    <row r="6" spans="1:10" ht="16.5" x14ac:dyDescent="0.3">
      <c r="A6" s="3"/>
      <c r="B6" s="5"/>
      <c r="C6" s="5"/>
      <c r="D6" s="5"/>
      <c r="E6" s="5"/>
      <c r="F6" s="5"/>
      <c r="G6" s="5"/>
      <c r="H6" s="5"/>
      <c r="I6" s="5"/>
      <c r="J6" s="5"/>
    </row>
    <row r="7" spans="1:10" ht="16.5" x14ac:dyDescent="0.3">
      <c r="A7" s="98" t="s">
        <v>184</v>
      </c>
      <c r="B7" s="5"/>
      <c r="C7" s="5"/>
      <c r="D7" s="5"/>
      <c r="E7" s="5"/>
      <c r="F7" s="5"/>
      <c r="G7" s="5"/>
      <c r="H7" s="5"/>
      <c r="I7" s="5"/>
      <c r="J7" s="5"/>
    </row>
    <row r="8" spans="1:10" ht="16.5" x14ac:dyDescent="0.3">
      <c r="A8" s="3"/>
      <c r="B8" s="5"/>
      <c r="C8" s="5"/>
      <c r="D8" s="5"/>
      <c r="E8" s="5"/>
      <c r="F8" s="5"/>
      <c r="G8" s="5"/>
      <c r="H8" s="5"/>
      <c r="I8" s="5"/>
      <c r="J8" s="5"/>
    </row>
    <row r="9" spans="1:10" x14ac:dyDescent="0.2">
      <c r="A9" s="12" t="s">
        <v>4</v>
      </c>
    </row>
    <row r="10" spans="1:10" ht="16.5" x14ac:dyDescent="0.3">
      <c r="A10" s="6" t="s">
        <v>5</v>
      </c>
      <c r="B10" s="5"/>
      <c r="C10" s="5"/>
      <c r="D10" s="5"/>
      <c r="E10" s="5"/>
      <c r="F10" s="5"/>
      <c r="G10" s="5"/>
      <c r="H10" s="5"/>
      <c r="I10" s="5"/>
      <c r="J10" s="5"/>
    </row>
    <row r="11" spans="1:10" ht="16.5" x14ac:dyDescent="0.3">
      <c r="A11" s="6"/>
      <c r="B11" s="5"/>
      <c r="C11" s="5"/>
      <c r="D11" s="5"/>
      <c r="E11" s="5"/>
      <c r="F11" s="5"/>
      <c r="G11" s="5"/>
      <c r="H11" s="5"/>
      <c r="I11" s="5"/>
      <c r="J11" s="5"/>
    </row>
    <row r="12" spans="1:10" ht="16.5" x14ac:dyDescent="0.3">
      <c r="A12" s="6"/>
      <c r="B12" s="5"/>
      <c r="C12" s="5"/>
      <c r="D12" s="5"/>
      <c r="E12" s="5"/>
      <c r="F12" s="5"/>
      <c r="G12" s="5"/>
      <c r="H12" s="5"/>
      <c r="I12" s="5"/>
      <c r="J12" s="5"/>
    </row>
    <row r="13" spans="1:10" ht="16.5" x14ac:dyDescent="0.3">
      <c r="A13" s="7" t="s">
        <v>182</v>
      </c>
      <c r="B13" s="5"/>
      <c r="C13" s="5"/>
      <c r="D13" s="5"/>
      <c r="E13" s="5"/>
      <c r="F13" s="5"/>
      <c r="G13" s="5"/>
      <c r="H13" s="5"/>
      <c r="I13" s="5"/>
      <c r="J13" s="5"/>
    </row>
    <row r="14" spans="1:10" ht="16.5" x14ac:dyDescent="0.3">
      <c r="A14" s="8" t="s">
        <v>183</v>
      </c>
      <c r="B14" s="5"/>
      <c r="C14" s="5"/>
      <c r="D14" s="5"/>
      <c r="E14" s="5"/>
      <c r="F14" s="5"/>
      <c r="G14" s="5"/>
      <c r="H14" s="5"/>
      <c r="I14" s="5"/>
      <c r="J14" s="5"/>
    </row>
    <row r="15" spans="1:10" ht="15" x14ac:dyDescent="0.3">
      <c r="A15" s="2"/>
      <c r="B15" s="2"/>
      <c r="C15" s="2"/>
      <c r="D15" s="2"/>
      <c r="E15" s="2"/>
      <c r="F15" s="2"/>
      <c r="G15" s="2"/>
      <c r="H15" s="2"/>
      <c r="I15" s="2"/>
      <c r="J15" s="2"/>
    </row>
    <row r="16" spans="1:10" ht="16.5" x14ac:dyDescent="0.3">
      <c r="A16" s="132"/>
      <c r="B16" s="132"/>
      <c r="C16" s="132"/>
      <c r="D16" s="132"/>
      <c r="E16" s="132"/>
      <c r="F16" s="132"/>
      <c r="G16" s="132"/>
      <c r="H16" s="132"/>
      <c r="I16" s="132"/>
      <c r="J16" s="132"/>
    </row>
    <row r="17" spans="1:10" ht="18.75" customHeight="1" x14ac:dyDescent="0.3">
      <c r="A17" s="9"/>
      <c r="B17" s="5"/>
      <c r="C17" s="9"/>
      <c r="D17" s="9"/>
      <c r="E17" s="9"/>
      <c r="F17" s="9"/>
      <c r="G17" s="9"/>
      <c r="H17" s="9"/>
      <c r="I17" s="9"/>
      <c r="J17" s="9"/>
    </row>
    <row r="18" spans="1:10" ht="45" x14ac:dyDescent="0.2">
      <c r="A18" s="10" t="s">
        <v>6</v>
      </c>
      <c r="B18" s="11"/>
      <c r="C18" s="11"/>
      <c r="D18" s="11"/>
      <c r="E18" s="11"/>
      <c r="F18" s="11"/>
      <c r="G18" s="11"/>
      <c r="H18" s="11"/>
      <c r="I18" s="11"/>
      <c r="J18" s="11"/>
    </row>
    <row r="20" spans="1:10" ht="30" x14ac:dyDescent="0.2">
      <c r="A20" s="10" t="s">
        <v>7</v>
      </c>
    </row>
  </sheetData>
  <mergeCells count="1">
    <mergeCell ref="A16:J16"/>
  </mergeCells>
  <hyperlinks>
    <hyperlink ref="A10" r:id="rId1" xr:uid="{A65E6960-E766-449A-B020-4E9152DB515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B99B0-C1D7-4E80-8656-8D71C962F5CD}">
  <dimension ref="A1:J13"/>
  <sheetViews>
    <sheetView workbookViewId="0">
      <selection activeCell="B1" sqref="B1"/>
    </sheetView>
  </sheetViews>
  <sheetFormatPr defaultColWidth="8.85546875" defaultRowHeight="12.75" x14ac:dyDescent="0.2"/>
  <cols>
    <col min="2" max="2" width="20.140625" bestFit="1" customWidth="1"/>
  </cols>
  <sheetData>
    <row r="1" spans="1:10" x14ac:dyDescent="0.2">
      <c r="A1" s="25" t="s">
        <v>8</v>
      </c>
    </row>
    <row r="2" spans="1:10" ht="78" customHeight="1" x14ac:dyDescent="0.2">
      <c r="A2" s="133" t="s">
        <v>179</v>
      </c>
      <c r="B2" s="133"/>
      <c r="C2" s="133"/>
      <c r="D2" s="133"/>
      <c r="E2" s="133"/>
      <c r="F2" s="133"/>
      <c r="G2" s="133"/>
      <c r="H2" s="133"/>
      <c r="I2" s="133"/>
      <c r="J2" s="133"/>
    </row>
    <row r="6" spans="1:10" x14ac:dyDescent="0.2">
      <c r="A6" s="25" t="s">
        <v>9</v>
      </c>
      <c r="B6" s="12"/>
    </row>
    <row r="7" spans="1:10" x14ac:dyDescent="0.2">
      <c r="A7" s="12" t="s">
        <v>10</v>
      </c>
      <c r="B7" s="12" t="s">
        <v>11</v>
      </c>
    </row>
    <row r="8" spans="1:10" x14ac:dyDescent="0.2">
      <c r="A8" s="12" t="s">
        <v>12</v>
      </c>
      <c r="B8" s="12" t="s">
        <v>13</v>
      </c>
    </row>
    <row r="9" spans="1:10" x14ac:dyDescent="0.2">
      <c r="A9" s="12" t="s">
        <v>14</v>
      </c>
      <c r="B9" s="12" t="s">
        <v>15</v>
      </c>
    </row>
    <row r="10" spans="1:10" x14ac:dyDescent="0.2">
      <c r="A10" s="12" t="s">
        <v>16</v>
      </c>
      <c r="B10" s="12" t="s">
        <v>17</v>
      </c>
    </row>
    <row r="11" spans="1:10" x14ac:dyDescent="0.2">
      <c r="A11" s="12" t="s">
        <v>18</v>
      </c>
      <c r="B11" s="12" t="s">
        <v>19</v>
      </c>
    </row>
    <row r="12" spans="1:10" x14ac:dyDescent="0.2">
      <c r="A12" s="12" t="s">
        <v>20</v>
      </c>
      <c r="B12" s="26" t="s">
        <v>21</v>
      </c>
    </row>
    <row r="13" spans="1:10" x14ac:dyDescent="0.2">
      <c r="A13" s="12"/>
      <c r="B13" s="12"/>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663C5-124A-4233-839C-9DAF9EFF3692}">
  <dimension ref="A1:I26"/>
  <sheetViews>
    <sheetView workbookViewId="0">
      <selection sqref="A1:F1"/>
    </sheetView>
  </sheetViews>
  <sheetFormatPr defaultColWidth="8.85546875" defaultRowHeight="12.75" x14ac:dyDescent="0.2"/>
  <cols>
    <col min="1" max="1" width="37.140625" customWidth="1"/>
    <col min="2" max="2" width="11.85546875" customWidth="1"/>
  </cols>
  <sheetData>
    <row r="1" spans="1:9" ht="18" x14ac:dyDescent="0.25">
      <c r="A1" s="135" t="s">
        <v>22</v>
      </c>
      <c r="B1" s="135"/>
      <c r="C1" s="135"/>
      <c r="D1" s="135"/>
      <c r="E1" s="135"/>
      <c r="F1" s="135"/>
    </row>
    <row r="3" spans="1:9" x14ac:dyDescent="0.2">
      <c r="A3" s="31"/>
      <c r="B3" s="32"/>
      <c r="C3" s="33"/>
      <c r="D3" s="32"/>
      <c r="E3" s="32"/>
      <c r="F3" s="32"/>
    </row>
    <row r="4" spans="1:9" x14ac:dyDescent="0.2">
      <c r="A4" s="139" t="s">
        <v>23</v>
      </c>
      <c r="B4" s="140"/>
      <c r="C4" s="140"/>
      <c r="D4" s="140"/>
      <c r="E4" s="140"/>
      <c r="F4" s="140"/>
      <c r="G4" s="140"/>
    </row>
    <row r="5" spans="1:9" ht="14.25" x14ac:dyDescent="0.25">
      <c r="A5" s="136" t="s">
        <v>24</v>
      </c>
      <c r="B5" s="136" t="s">
        <v>25</v>
      </c>
      <c r="C5" s="136"/>
      <c r="D5" s="136"/>
      <c r="E5" s="136"/>
      <c r="F5" s="136"/>
    </row>
    <row r="6" spans="1:9" ht="15" thickBot="1" x14ac:dyDescent="0.25">
      <c r="A6" s="137"/>
      <c r="B6" s="13" t="s">
        <v>26</v>
      </c>
      <c r="C6" s="14" t="s">
        <v>27</v>
      </c>
      <c r="D6" s="14" t="s">
        <v>28</v>
      </c>
      <c r="E6" s="14" t="s">
        <v>29</v>
      </c>
      <c r="F6" s="14" t="s">
        <v>30</v>
      </c>
      <c r="G6" s="21"/>
    </row>
    <row r="7" spans="1:9" x14ac:dyDescent="0.2">
      <c r="A7" s="16" t="s">
        <v>31</v>
      </c>
      <c r="B7" s="29">
        <v>5.56</v>
      </c>
      <c r="C7" s="18">
        <v>3.41</v>
      </c>
      <c r="D7" s="19" t="s">
        <v>32</v>
      </c>
      <c r="E7" s="19" t="s">
        <v>32</v>
      </c>
      <c r="F7" s="19" t="s">
        <v>32</v>
      </c>
    </row>
    <row r="8" spans="1:9" x14ac:dyDescent="0.2">
      <c r="A8" s="12" t="s">
        <v>33</v>
      </c>
      <c r="B8" s="17">
        <v>5.56</v>
      </c>
      <c r="C8" s="21">
        <v>3.97</v>
      </c>
      <c r="D8" s="21" t="s">
        <v>32</v>
      </c>
      <c r="E8" s="20" t="s">
        <v>32</v>
      </c>
      <c r="F8" s="20" t="s">
        <v>32</v>
      </c>
    </row>
    <row r="9" spans="1:9" x14ac:dyDescent="0.2">
      <c r="A9" t="s">
        <v>34</v>
      </c>
      <c r="B9" s="17">
        <v>5.56</v>
      </c>
      <c r="C9" s="20">
        <v>2.35</v>
      </c>
      <c r="D9" s="21">
        <v>0.52</v>
      </c>
      <c r="E9" s="20" t="s">
        <v>32</v>
      </c>
      <c r="F9" s="20" t="s">
        <v>32</v>
      </c>
    </row>
    <row r="10" spans="1:9" x14ac:dyDescent="0.2">
      <c r="A10" t="s">
        <v>35</v>
      </c>
      <c r="B10" s="17">
        <v>5.56</v>
      </c>
      <c r="C10" s="21">
        <v>4.17</v>
      </c>
      <c r="D10" s="21">
        <v>0.26</v>
      </c>
      <c r="E10" s="20" t="s">
        <v>32</v>
      </c>
      <c r="F10" s="20" t="s">
        <v>32</v>
      </c>
      <c r="G10" s="28"/>
      <c r="H10" s="28"/>
      <c r="I10" s="28"/>
    </row>
    <row r="11" spans="1:9" ht="13.5" thickBot="1" x14ac:dyDescent="0.25">
      <c r="A11" s="30" t="s">
        <v>36</v>
      </c>
      <c r="B11" s="22">
        <v>5.56</v>
      </c>
      <c r="C11" s="23">
        <v>4.1100000000000003</v>
      </c>
      <c r="D11" s="23" t="s">
        <v>32</v>
      </c>
      <c r="E11" s="24" t="s">
        <v>32</v>
      </c>
      <c r="F11" s="24" t="s">
        <v>32</v>
      </c>
    </row>
    <row r="12" spans="1:9" ht="14.25" x14ac:dyDescent="0.2">
      <c r="A12" s="12" t="s">
        <v>180</v>
      </c>
    </row>
    <row r="13" spans="1:9" ht="14.25" x14ac:dyDescent="0.2">
      <c r="A13" s="12" t="s">
        <v>181</v>
      </c>
    </row>
    <row r="15" spans="1:9" x14ac:dyDescent="0.2">
      <c r="A15" s="12" t="s">
        <v>12</v>
      </c>
      <c r="B15">
        <v>1.42</v>
      </c>
      <c r="C15">
        <v>1.42</v>
      </c>
      <c r="D15">
        <v>1.42</v>
      </c>
      <c r="E15">
        <v>1.42</v>
      </c>
      <c r="F15">
        <v>1.42</v>
      </c>
    </row>
    <row r="17" spans="1:6" x14ac:dyDescent="0.2">
      <c r="B17" s="138" t="s">
        <v>37</v>
      </c>
      <c r="C17" s="138"/>
      <c r="D17" s="138"/>
      <c r="E17" s="138"/>
      <c r="F17" s="138"/>
    </row>
    <row r="18" spans="1:6" ht="13.5" thickBot="1" x14ac:dyDescent="0.25">
      <c r="B18" s="14" t="s">
        <v>38</v>
      </c>
      <c r="C18" s="15" t="s">
        <v>39</v>
      </c>
      <c r="D18" s="14" t="s">
        <v>28</v>
      </c>
      <c r="E18" s="14" t="s">
        <v>29</v>
      </c>
      <c r="F18" s="14" t="s">
        <v>30</v>
      </c>
    </row>
    <row r="19" spans="1:6" x14ac:dyDescent="0.2">
      <c r="A19" s="16" t="s">
        <v>31</v>
      </c>
      <c r="B19" s="27" t="s">
        <v>40</v>
      </c>
      <c r="C19" s="100">
        <v>0.11</v>
      </c>
      <c r="D19" s="27" t="s">
        <v>40</v>
      </c>
      <c r="E19" s="27" t="s">
        <v>40</v>
      </c>
      <c r="F19" s="27" t="s">
        <v>40</v>
      </c>
    </row>
    <row r="20" spans="1:6" x14ac:dyDescent="0.2">
      <c r="A20" s="12" t="s">
        <v>33</v>
      </c>
      <c r="B20" s="27" t="s">
        <v>40</v>
      </c>
      <c r="C20" s="21">
        <v>0.19</v>
      </c>
      <c r="D20" s="27" t="s">
        <v>40</v>
      </c>
      <c r="E20" s="27" t="s">
        <v>40</v>
      </c>
      <c r="F20" s="27" t="s">
        <v>40</v>
      </c>
    </row>
    <row r="21" spans="1:6" x14ac:dyDescent="0.2">
      <c r="A21" t="s">
        <v>34</v>
      </c>
      <c r="B21" s="27" t="s">
        <v>40</v>
      </c>
      <c r="C21" s="20">
        <v>0.19</v>
      </c>
      <c r="D21" s="100">
        <v>0.63</v>
      </c>
      <c r="E21" s="27" t="s">
        <v>40</v>
      </c>
      <c r="F21" s="27" t="s">
        <v>40</v>
      </c>
    </row>
    <row r="22" spans="1:6" x14ac:dyDescent="0.2">
      <c r="A22" t="s">
        <v>35</v>
      </c>
      <c r="B22" s="27" t="s">
        <v>40</v>
      </c>
      <c r="C22" s="21">
        <v>0.28999999999999998</v>
      </c>
      <c r="D22" s="100">
        <v>0.51</v>
      </c>
      <c r="E22" s="27" t="s">
        <v>40</v>
      </c>
      <c r="F22" s="27" t="s">
        <v>40</v>
      </c>
    </row>
    <row r="23" spans="1:6" ht="13.5" thickBot="1" x14ac:dyDescent="0.25">
      <c r="A23" s="30" t="s">
        <v>36</v>
      </c>
      <c r="B23" s="14" t="s">
        <v>40</v>
      </c>
      <c r="C23" s="23">
        <v>0.19</v>
      </c>
      <c r="D23" s="14" t="s">
        <v>40</v>
      </c>
      <c r="E23" s="14" t="s">
        <v>40</v>
      </c>
      <c r="F23" s="14" t="s">
        <v>40</v>
      </c>
    </row>
    <row r="26" spans="1:6" ht="42" customHeight="1" x14ac:dyDescent="0.2">
      <c r="A26" s="134" t="s">
        <v>41</v>
      </c>
      <c r="B26" s="134"/>
      <c r="C26" s="134"/>
      <c r="D26" s="134"/>
      <c r="E26" s="134"/>
      <c r="F26" s="134"/>
    </row>
  </sheetData>
  <mergeCells count="6">
    <mergeCell ref="A26:F26"/>
    <mergeCell ref="A1:F1"/>
    <mergeCell ref="A5:A6"/>
    <mergeCell ref="B5:F5"/>
    <mergeCell ref="B17:F17"/>
    <mergeCell ref="A4:G4"/>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3DCA44-4DE3-48DA-9B83-E998D4DB9898}">
  <dimension ref="A1:F29"/>
  <sheetViews>
    <sheetView view="pageBreakPreview" zoomScaleNormal="100" zoomScaleSheetLayoutView="100" workbookViewId="0"/>
  </sheetViews>
  <sheetFormatPr defaultColWidth="8.85546875" defaultRowHeight="12.75" x14ac:dyDescent="0.2"/>
  <sheetData>
    <row r="1" spans="1:1" x14ac:dyDescent="0.2">
      <c r="A1" s="12" t="s">
        <v>42</v>
      </c>
    </row>
    <row r="2" spans="1:1" x14ac:dyDescent="0.2">
      <c r="A2" s="12"/>
    </row>
    <row r="27" spans="4:6" x14ac:dyDescent="0.2">
      <c r="D27" s="25"/>
      <c r="E27" s="81" t="s">
        <v>43</v>
      </c>
      <c r="F27" s="82" t="s">
        <v>16</v>
      </c>
    </row>
    <row r="28" spans="4:6" x14ac:dyDescent="0.2">
      <c r="D28" s="87" t="s">
        <v>44</v>
      </c>
      <c r="E28" s="83">
        <v>22.98</v>
      </c>
      <c r="F28" s="84">
        <v>0.56000000000000005</v>
      </c>
    </row>
    <row r="29" spans="4:6" x14ac:dyDescent="0.2">
      <c r="D29" s="88" t="s">
        <v>18</v>
      </c>
      <c r="E29" s="85">
        <v>41.23</v>
      </c>
      <c r="F29" s="86">
        <v>4.71</v>
      </c>
    </row>
  </sheetData>
  <pageMargins left="0.7" right="0.7" top="0.75" bottom="0.75" header="0.3" footer="0.3"/>
  <pageSetup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B42D2-7CB3-CF40-A62D-A90779008996}">
  <dimension ref="A1:P213"/>
  <sheetViews>
    <sheetView zoomScale="60" zoomScaleNormal="60" zoomScaleSheetLayoutView="70" workbookViewId="0"/>
  </sheetViews>
  <sheetFormatPr defaultColWidth="9.140625" defaultRowHeight="15" x14ac:dyDescent="0.2"/>
  <cols>
    <col min="1" max="1" width="57.42578125" style="38" customWidth="1"/>
    <col min="2" max="2" width="27.28515625" style="38" bestFit="1" customWidth="1"/>
    <col min="3" max="3" width="24.28515625" style="38" bestFit="1" customWidth="1"/>
    <col min="4" max="4" width="27" style="38" customWidth="1"/>
    <col min="5" max="6" width="17" style="38" customWidth="1"/>
    <col min="7" max="7" width="20.42578125" style="35" customWidth="1"/>
    <col min="8" max="8" width="16.42578125" style="37" customWidth="1"/>
    <col min="9" max="9" width="16.28515625" style="36" bestFit="1" customWidth="1"/>
    <col min="10" max="10" width="25.42578125" style="35" customWidth="1"/>
    <col min="11" max="11" width="14.42578125" style="35" customWidth="1"/>
    <col min="12" max="12" width="18.42578125" style="35" customWidth="1"/>
    <col min="13" max="16384" width="9.140625" style="34"/>
  </cols>
  <sheetData>
    <row r="1" spans="1:16" s="93" customFormat="1" ht="21.75" customHeight="1" thickBot="1" x14ac:dyDescent="0.3">
      <c r="A1" s="99" t="s">
        <v>45</v>
      </c>
      <c r="B1" s="94"/>
      <c r="C1" s="94"/>
      <c r="D1" s="94"/>
      <c r="E1" s="94"/>
      <c r="F1" s="94"/>
      <c r="G1" s="94"/>
      <c r="H1" s="94"/>
      <c r="I1" s="94"/>
      <c r="J1" s="94"/>
      <c r="K1" s="94"/>
      <c r="L1" s="94"/>
      <c r="M1" s="94"/>
      <c r="N1" s="94"/>
      <c r="O1" s="94"/>
      <c r="P1" s="94"/>
    </row>
    <row r="2" spans="1:16" s="71" customFormat="1" ht="66" customHeight="1" thickTop="1" thickBot="1" x14ac:dyDescent="0.3">
      <c r="A2" s="78" t="s">
        <v>46</v>
      </c>
      <c r="B2" s="77" t="s">
        <v>47</v>
      </c>
      <c r="C2" s="77" t="s">
        <v>48</v>
      </c>
      <c r="D2" s="77" t="s">
        <v>49</v>
      </c>
      <c r="E2" s="77" t="s">
        <v>50</v>
      </c>
      <c r="F2" s="77" t="s">
        <v>51</v>
      </c>
      <c r="G2" s="76" t="s">
        <v>52</v>
      </c>
      <c r="H2" s="75" t="s">
        <v>53</v>
      </c>
      <c r="I2" s="73" t="s">
        <v>54</v>
      </c>
      <c r="J2" s="74" t="s">
        <v>55</v>
      </c>
      <c r="K2" s="73" t="s">
        <v>20</v>
      </c>
      <c r="L2" s="72" t="s">
        <v>37</v>
      </c>
    </row>
    <row r="3" spans="1:16" s="35" customFormat="1" ht="20.100000000000001" customHeight="1" thickTop="1" x14ac:dyDescent="0.2">
      <c r="A3" s="89" t="s">
        <v>56</v>
      </c>
      <c r="B3" s="109">
        <v>367000</v>
      </c>
      <c r="C3" s="109">
        <v>2030</v>
      </c>
      <c r="D3" s="109">
        <f>C3*2</f>
        <v>4060</v>
      </c>
      <c r="E3" s="151">
        <f>AVERAGE(D3:D7)</f>
        <v>2672</v>
      </c>
      <c r="F3" s="151">
        <f>STDEV(D3:D7)</f>
        <v>853.29947849509438</v>
      </c>
      <c r="G3" s="111">
        <f t="shared" ref="G3:G26" si="0">LOG(D3)</f>
        <v>3.6085260335771943</v>
      </c>
      <c r="H3" s="153">
        <f>AVERAGE(G3:G7)</f>
        <v>3.4111761893551211</v>
      </c>
      <c r="I3" s="155">
        <f>STDEV(G3:G7)^2</f>
        <v>1.5952286091680746E-2</v>
      </c>
      <c r="J3" s="147">
        <f>P4-H3</f>
        <v>2.1534898748969686</v>
      </c>
      <c r="K3" s="149">
        <f>SQRT(I3)/SQRT(5)</f>
        <v>5.6484132447406403E-2</v>
      </c>
      <c r="L3" s="141">
        <f>1.96*K3</f>
        <v>0.11070889959691654</v>
      </c>
    </row>
    <row r="4" spans="1:16" s="35" customFormat="1" ht="20.100000000000001" customHeight="1" x14ac:dyDescent="0.2">
      <c r="A4" s="90" t="s">
        <v>57</v>
      </c>
      <c r="B4" s="110">
        <v>367000</v>
      </c>
      <c r="C4" s="110">
        <v>1060</v>
      </c>
      <c r="D4" s="110">
        <f>C4*2</f>
        <v>2120</v>
      </c>
      <c r="E4" s="152"/>
      <c r="F4" s="152"/>
      <c r="G4" s="112">
        <f t="shared" si="0"/>
        <v>3.3263358609287512</v>
      </c>
      <c r="H4" s="154"/>
      <c r="I4" s="156"/>
      <c r="J4" s="148"/>
      <c r="K4" s="150"/>
      <c r="L4" s="142"/>
      <c r="O4" s="97" t="s">
        <v>58</v>
      </c>
      <c r="P4" s="35">
        <f>LOG(B3)</f>
        <v>5.5646660642520898</v>
      </c>
    </row>
    <row r="5" spans="1:16" s="35" customFormat="1" ht="20.100000000000001" customHeight="1" x14ac:dyDescent="0.2">
      <c r="A5" s="90" t="s">
        <v>59</v>
      </c>
      <c r="B5" s="110">
        <v>367000</v>
      </c>
      <c r="C5" s="110">
        <v>1060</v>
      </c>
      <c r="D5" s="110">
        <f>C5*2</f>
        <v>2120</v>
      </c>
      <c r="E5" s="152"/>
      <c r="F5" s="152"/>
      <c r="G5" s="112">
        <f t="shared" si="0"/>
        <v>3.3263358609287512</v>
      </c>
      <c r="H5" s="154"/>
      <c r="I5" s="156"/>
      <c r="J5" s="148"/>
      <c r="K5" s="150"/>
      <c r="L5" s="142"/>
    </row>
    <row r="6" spans="1:16" s="35" customFormat="1" ht="20.100000000000001" customHeight="1" x14ac:dyDescent="0.2">
      <c r="A6" s="90" t="s">
        <v>60</v>
      </c>
      <c r="B6" s="110">
        <v>367000</v>
      </c>
      <c r="C6" s="110">
        <v>1060</v>
      </c>
      <c r="D6" s="110">
        <f>C6*2</f>
        <v>2120</v>
      </c>
      <c r="E6" s="152"/>
      <c r="F6" s="152"/>
      <c r="G6" s="112">
        <f t="shared" si="0"/>
        <v>3.3263358609287512</v>
      </c>
      <c r="H6" s="154"/>
      <c r="I6" s="156"/>
      <c r="J6" s="148"/>
      <c r="K6" s="150"/>
      <c r="L6" s="142"/>
    </row>
    <row r="7" spans="1:16" s="35" customFormat="1" ht="19.5" customHeight="1" thickBot="1" x14ac:dyDescent="0.25">
      <c r="A7" s="90" t="s">
        <v>61</v>
      </c>
      <c r="B7" s="110">
        <v>367000</v>
      </c>
      <c r="C7" s="110">
        <v>1470</v>
      </c>
      <c r="D7" s="110">
        <f>C7*2</f>
        <v>2940</v>
      </c>
      <c r="E7" s="152"/>
      <c r="F7" s="152"/>
      <c r="G7" s="112">
        <f t="shared" si="0"/>
        <v>3.4683473304121573</v>
      </c>
      <c r="H7" s="154"/>
      <c r="I7" s="156"/>
      <c r="J7" s="148"/>
      <c r="K7" s="150"/>
      <c r="L7" s="142"/>
    </row>
    <row r="8" spans="1:16" s="35" customFormat="1" ht="19.5" customHeight="1" thickBot="1" x14ac:dyDescent="0.25">
      <c r="A8" s="91" t="s">
        <v>62</v>
      </c>
      <c r="B8" s="92">
        <v>0</v>
      </c>
      <c r="C8" s="92">
        <v>0</v>
      </c>
      <c r="D8" s="92">
        <v>0</v>
      </c>
      <c r="E8" s="55"/>
      <c r="F8" s="55"/>
      <c r="G8" s="54" t="e">
        <f t="shared" si="0"/>
        <v>#NUM!</v>
      </c>
      <c r="H8" s="53"/>
      <c r="I8" s="70"/>
      <c r="J8" s="64"/>
      <c r="K8" s="63"/>
      <c r="L8" s="62"/>
    </row>
    <row r="9" spans="1:16" s="35" customFormat="1" ht="20.100000000000001" customHeight="1" thickTop="1" x14ac:dyDescent="0.2">
      <c r="A9" s="69" t="s">
        <v>63</v>
      </c>
      <c r="B9" s="105">
        <v>367000</v>
      </c>
      <c r="C9" s="105" t="s">
        <v>32</v>
      </c>
      <c r="D9" s="105">
        <v>1</v>
      </c>
      <c r="E9" s="143">
        <f>AVERAGE(D9:D13)</f>
        <v>1</v>
      </c>
      <c r="F9" s="143">
        <f>STDEV(D9:D13)</f>
        <v>0</v>
      </c>
      <c r="G9" s="107">
        <f t="shared" si="0"/>
        <v>0</v>
      </c>
      <c r="H9" s="145">
        <f>AVERAGE(G9:G13)</f>
        <v>0</v>
      </c>
      <c r="I9" s="145">
        <f>STDEV(G9:G13)^2</f>
        <v>0</v>
      </c>
      <c r="J9" s="147">
        <f>$H$3-H9</f>
        <v>3.4111761893551211</v>
      </c>
      <c r="K9" s="149">
        <f>SQRT(I9)/SQRT(5)</f>
        <v>0</v>
      </c>
      <c r="L9" s="141">
        <f>1.96*K9</f>
        <v>0</v>
      </c>
    </row>
    <row r="10" spans="1:16" s="35" customFormat="1" ht="20.100000000000001" customHeight="1" x14ac:dyDescent="0.2">
      <c r="A10" s="47" t="s">
        <v>64</v>
      </c>
      <c r="B10" s="106">
        <v>367000</v>
      </c>
      <c r="C10" s="106" t="s">
        <v>32</v>
      </c>
      <c r="D10" s="106">
        <v>1</v>
      </c>
      <c r="E10" s="144"/>
      <c r="F10" s="144"/>
      <c r="G10" s="108">
        <f t="shared" si="0"/>
        <v>0</v>
      </c>
      <c r="H10" s="146"/>
      <c r="I10" s="146"/>
      <c r="J10" s="148"/>
      <c r="K10" s="150"/>
      <c r="L10" s="142"/>
    </row>
    <row r="11" spans="1:16" s="35" customFormat="1" ht="20.100000000000001" customHeight="1" x14ac:dyDescent="0.2">
      <c r="A11" s="47" t="s">
        <v>65</v>
      </c>
      <c r="B11" s="106">
        <v>367000</v>
      </c>
      <c r="C11" s="106" t="s">
        <v>32</v>
      </c>
      <c r="D11" s="106">
        <v>1</v>
      </c>
      <c r="E11" s="144"/>
      <c r="F11" s="144"/>
      <c r="G11" s="108">
        <f t="shared" si="0"/>
        <v>0</v>
      </c>
      <c r="H11" s="146"/>
      <c r="I11" s="146"/>
      <c r="J11" s="148"/>
      <c r="K11" s="150"/>
      <c r="L11" s="142"/>
    </row>
    <row r="12" spans="1:16" s="35" customFormat="1" ht="20.100000000000001" customHeight="1" x14ac:dyDescent="0.2">
      <c r="A12" s="47" t="s">
        <v>66</v>
      </c>
      <c r="B12" s="106">
        <v>367000</v>
      </c>
      <c r="C12" s="106" t="s">
        <v>32</v>
      </c>
      <c r="D12" s="106">
        <v>1</v>
      </c>
      <c r="E12" s="144"/>
      <c r="F12" s="144"/>
      <c r="G12" s="108">
        <f t="shared" si="0"/>
        <v>0</v>
      </c>
      <c r="H12" s="146"/>
      <c r="I12" s="146"/>
      <c r="J12" s="148"/>
      <c r="K12" s="150"/>
      <c r="L12" s="142"/>
    </row>
    <row r="13" spans="1:16" ht="20.100000000000001" customHeight="1" thickBot="1" x14ac:dyDescent="0.25">
      <c r="A13" s="47" t="s">
        <v>67</v>
      </c>
      <c r="B13" s="106">
        <v>367000</v>
      </c>
      <c r="C13" s="106" t="s">
        <v>32</v>
      </c>
      <c r="D13" s="106">
        <v>1</v>
      </c>
      <c r="E13" s="144"/>
      <c r="F13" s="144"/>
      <c r="G13" s="108">
        <f t="shared" si="0"/>
        <v>0</v>
      </c>
      <c r="H13" s="146"/>
      <c r="I13" s="146"/>
      <c r="J13" s="148"/>
      <c r="K13" s="150"/>
      <c r="L13" s="142"/>
    </row>
    <row r="14" spans="1:16" ht="20.100000000000001" customHeight="1" thickBot="1" x14ac:dyDescent="0.25">
      <c r="A14" s="68" t="s">
        <v>68</v>
      </c>
      <c r="B14" s="67">
        <v>0</v>
      </c>
      <c r="C14" s="67" t="s">
        <v>32</v>
      </c>
      <c r="D14" s="67">
        <v>0</v>
      </c>
      <c r="E14" s="55"/>
      <c r="F14" s="55"/>
      <c r="G14" s="54" t="e">
        <f t="shared" si="0"/>
        <v>#NUM!</v>
      </c>
      <c r="H14" s="53"/>
      <c r="I14" s="53"/>
      <c r="J14" s="52"/>
      <c r="K14" s="51"/>
      <c r="L14" s="50"/>
    </row>
    <row r="15" spans="1:16" s="35" customFormat="1" ht="20.100000000000001" customHeight="1" thickTop="1" x14ac:dyDescent="0.2">
      <c r="A15" s="69" t="s">
        <v>69</v>
      </c>
      <c r="B15" s="105">
        <v>367000</v>
      </c>
      <c r="C15" s="101" t="s">
        <v>32</v>
      </c>
      <c r="D15" s="101">
        <v>1</v>
      </c>
      <c r="E15" s="168">
        <f>AVERAGE(D15:D19)</f>
        <v>1</v>
      </c>
      <c r="F15" s="168">
        <f>STDEV(D15:D19)</f>
        <v>0</v>
      </c>
      <c r="G15" s="103">
        <f t="shared" si="0"/>
        <v>0</v>
      </c>
      <c r="H15" s="170">
        <f>AVERAGE(G15:G19)</f>
        <v>0</v>
      </c>
      <c r="I15" s="170">
        <f>STDEV(G15:G19)^2</f>
        <v>0</v>
      </c>
      <c r="J15" s="147">
        <f>$H$3-H15</f>
        <v>3.4111761893551211</v>
      </c>
      <c r="K15" s="164">
        <f>SQRT(I15)/SQRT(5)</f>
        <v>0</v>
      </c>
      <c r="L15" s="166">
        <f>1.96*K15</f>
        <v>0</v>
      </c>
    </row>
    <row r="16" spans="1:16" s="35" customFormat="1" ht="20.100000000000001" customHeight="1" x14ac:dyDescent="0.2">
      <c r="A16" s="47" t="s">
        <v>70</v>
      </c>
      <c r="B16" s="106">
        <v>367000</v>
      </c>
      <c r="C16" s="102" t="s">
        <v>32</v>
      </c>
      <c r="D16" s="102">
        <v>1</v>
      </c>
      <c r="E16" s="169"/>
      <c r="F16" s="169"/>
      <c r="G16" s="104">
        <f t="shared" si="0"/>
        <v>0</v>
      </c>
      <c r="H16" s="171"/>
      <c r="I16" s="171"/>
      <c r="J16" s="148"/>
      <c r="K16" s="165"/>
      <c r="L16" s="167"/>
    </row>
    <row r="17" spans="1:12" s="35" customFormat="1" ht="20.100000000000001" customHeight="1" x14ac:dyDescent="0.2">
      <c r="A17" s="47" t="s">
        <v>71</v>
      </c>
      <c r="B17" s="106">
        <v>367000</v>
      </c>
      <c r="C17" s="102" t="s">
        <v>32</v>
      </c>
      <c r="D17" s="102">
        <v>1</v>
      </c>
      <c r="E17" s="169"/>
      <c r="F17" s="169"/>
      <c r="G17" s="104">
        <f t="shared" si="0"/>
        <v>0</v>
      </c>
      <c r="H17" s="171"/>
      <c r="I17" s="171"/>
      <c r="J17" s="148"/>
      <c r="K17" s="165"/>
      <c r="L17" s="167"/>
    </row>
    <row r="18" spans="1:12" s="35" customFormat="1" ht="20.100000000000001" customHeight="1" x14ac:dyDescent="0.2">
      <c r="A18" s="47" t="s">
        <v>72</v>
      </c>
      <c r="B18" s="106">
        <v>367000</v>
      </c>
      <c r="C18" s="102" t="s">
        <v>32</v>
      </c>
      <c r="D18" s="102">
        <v>1</v>
      </c>
      <c r="E18" s="169"/>
      <c r="F18" s="169"/>
      <c r="G18" s="104">
        <f t="shared" si="0"/>
        <v>0</v>
      </c>
      <c r="H18" s="171"/>
      <c r="I18" s="171"/>
      <c r="J18" s="148"/>
      <c r="K18" s="165"/>
      <c r="L18" s="167"/>
    </row>
    <row r="19" spans="1:12" ht="20.100000000000001" customHeight="1" thickBot="1" x14ac:dyDescent="0.25">
      <c r="A19" s="47" t="s">
        <v>73</v>
      </c>
      <c r="B19" s="106">
        <v>367000</v>
      </c>
      <c r="C19" s="46" t="s">
        <v>32</v>
      </c>
      <c r="D19" s="102">
        <v>1</v>
      </c>
      <c r="E19" s="169"/>
      <c r="F19" s="169"/>
      <c r="G19" s="104">
        <f t="shared" si="0"/>
        <v>0</v>
      </c>
      <c r="H19" s="171"/>
      <c r="I19" s="171"/>
      <c r="J19" s="148"/>
      <c r="K19" s="165"/>
      <c r="L19" s="167"/>
    </row>
    <row r="20" spans="1:12" ht="20.100000000000001" customHeight="1" thickBot="1" x14ac:dyDescent="0.25">
      <c r="A20" s="68" t="s">
        <v>74</v>
      </c>
      <c r="B20" s="67">
        <v>0</v>
      </c>
      <c r="C20" s="57" t="s">
        <v>32</v>
      </c>
      <c r="D20" s="67">
        <v>0</v>
      </c>
      <c r="E20" s="55"/>
      <c r="F20" s="55"/>
      <c r="G20" s="54" t="e">
        <f t="shared" si="0"/>
        <v>#NUM!</v>
      </c>
      <c r="H20" s="53"/>
      <c r="I20" s="53"/>
      <c r="J20" s="52"/>
      <c r="K20" s="51"/>
      <c r="L20" s="50"/>
    </row>
    <row r="21" spans="1:12" s="35" customFormat="1" ht="20.100000000000001" customHeight="1" thickTop="1" x14ac:dyDescent="0.2">
      <c r="A21" s="69" t="s">
        <v>75</v>
      </c>
      <c r="B21" s="105">
        <v>367000</v>
      </c>
      <c r="C21" s="101" t="s">
        <v>32</v>
      </c>
      <c r="D21" s="101">
        <v>1</v>
      </c>
      <c r="E21" s="168">
        <f>AVERAGE(D21:D25)</f>
        <v>1</v>
      </c>
      <c r="F21" s="168">
        <f>STDEV(D21:D25)</f>
        <v>0</v>
      </c>
      <c r="G21" s="103">
        <f t="shared" si="0"/>
        <v>0</v>
      </c>
      <c r="H21" s="170">
        <f>AVERAGE(G21:G25)</f>
        <v>0</v>
      </c>
      <c r="I21" s="170">
        <f>STDEV(G21:G25)^2</f>
        <v>0</v>
      </c>
      <c r="J21" s="147">
        <f>$H$3-H21</f>
        <v>3.4111761893551211</v>
      </c>
      <c r="K21" s="164">
        <f>SQRT(I21)/SQRT(5)</f>
        <v>0</v>
      </c>
      <c r="L21" s="166">
        <f>1.96*K21</f>
        <v>0</v>
      </c>
    </row>
    <row r="22" spans="1:12" s="35" customFormat="1" ht="20.100000000000001" customHeight="1" x14ac:dyDescent="0.2">
      <c r="A22" s="47" t="s">
        <v>76</v>
      </c>
      <c r="B22" s="106">
        <v>367000</v>
      </c>
      <c r="C22" s="102" t="s">
        <v>32</v>
      </c>
      <c r="D22" s="102">
        <v>1</v>
      </c>
      <c r="E22" s="169"/>
      <c r="F22" s="169"/>
      <c r="G22" s="104">
        <f t="shared" si="0"/>
        <v>0</v>
      </c>
      <c r="H22" s="171"/>
      <c r="I22" s="171"/>
      <c r="J22" s="148"/>
      <c r="K22" s="165"/>
      <c r="L22" s="167"/>
    </row>
    <row r="23" spans="1:12" s="35" customFormat="1" ht="20.100000000000001" customHeight="1" x14ac:dyDescent="0.2">
      <c r="A23" s="47" t="s">
        <v>77</v>
      </c>
      <c r="B23" s="106">
        <v>367000</v>
      </c>
      <c r="C23" s="102" t="s">
        <v>32</v>
      </c>
      <c r="D23" s="102">
        <v>1</v>
      </c>
      <c r="E23" s="169"/>
      <c r="F23" s="169"/>
      <c r="G23" s="104">
        <f t="shared" si="0"/>
        <v>0</v>
      </c>
      <c r="H23" s="171"/>
      <c r="I23" s="171"/>
      <c r="J23" s="148"/>
      <c r="K23" s="165"/>
      <c r="L23" s="167"/>
    </row>
    <row r="24" spans="1:12" s="35" customFormat="1" ht="20.100000000000001" customHeight="1" x14ac:dyDescent="0.2">
      <c r="A24" s="47" t="s">
        <v>78</v>
      </c>
      <c r="B24" s="106">
        <v>367000</v>
      </c>
      <c r="C24" s="102" t="s">
        <v>32</v>
      </c>
      <c r="D24" s="102">
        <v>1</v>
      </c>
      <c r="E24" s="169"/>
      <c r="F24" s="169"/>
      <c r="G24" s="104">
        <f t="shared" si="0"/>
        <v>0</v>
      </c>
      <c r="H24" s="171"/>
      <c r="I24" s="171"/>
      <c r="J24" s="148"/>
      <c r="K24" s="165"/>
      <c r="L24" s="167"/>
    </row>
    <row r="25" spans="1:12" ht="20.100000000000001" customHeight="1" thickBot="1" x14ac:dyDescent="0.25">
      <c r="A25" s="47" t="s">
        <v>79</v>
      </c>
      <c r="B25" s="106">
        <v>367000</v>
      </c>
      <c r="C25" s="46" t="s">
        <v>32</v>
      </c>
      <c r="D25" s="102">
        <v>1</v>
      </c>
      <c r="E25" s="169"/>
      <c r="F25" s="169"/>
      <c r="G25" s="104">
        <f t="shared" si="0"/>
        <v>0</v>
      </c>
      <c r="H25" s="171"/>
      <c r="I25" s="171"/>
      <c r="J25" s="148"/>
      <c r="K25" s="165"/>
      <c r="L25" s="167"/>
    </row>
    <row r="26" spans="1:12" ht="20.100000000000001" customHeight="1" thickBot="1" x14ac:dyDescent="0.25">
      <c r="A26" s="68" t="s">
        <v>80</v>
      </c>
      <c r="B26" s="67">
        <v>0</v>
      </c>
      <c r="C26" s="57" t="s">
        <v>32</v>
      </c>
      <c r="D26" s="67">
        <v>0</v>
      </c>
      <c r="E26" s="55"/>
      <c r="F26" s="55"/>
      <c r="G26" s="54" t="e">
        <f t="shared" si="0"/>
        <v>#NUM!</v>
      </c>
      <c r="H26" s="53"/>
      <c r="I26" s="53"/>
      <c r="J26" s="52"/>
      <c r="K26" s="51"/>
      <c r="L26" s="50"/>
    </row>
    <row r="27" spans="1:12" ht="15.75" thickTop="1" x14ac:dyDescent="0.2">
      <c r="A27" s="34"/>
      <c r="B27" s="34"/>
      <c r="C27" s="34"/>
      <c r="D27" s="34"/>
      <c r="E27" s="34"/>
      <c r="F27" s="34"/>
      <c r="G27" s="34"/>
      <c r="H27" s="34"/>
      <c r="I27" s="34"/>
      <c r="J27" s="34"/>
      <c r="K27" s="34"/>
      <c r="L27" s="34"/>
    </row>
    <row r="28" spans="1:12" ht="20.100000000000001" customHeight="1" x14ac:dyDescent="0.2">
      <c r="A28" s="34"/>
      <c r="B28" s="34"/>
      <c r="C28" s="34"/>
      <c r="D28" s="34"/>
      <c r="E28" s="34"/>
      <c r="F28" s="34"/>
      <c r="G28" s="34"/>
      <c r="H28" s="34"/>
      <c r="I28" s="34"/>
      <c r="J28" s="34"/>
      <c r="K28" s="34"/>
      <c r="L28" s="34"/>
    </row>
    <row r="29" spans="1:12" ht="43.5" customHeight="1" x14ac:dyDescent="0.2">
      <c r="A29" s="163" t="s">
        <v>81</v>
      </c>
      <c r="B29" s="163"/>
      <c r="C29" s="163"/>
      <c r="D29" s="163"/>
      <c r="E29" s="163"/>
      <c r="F29" s="163"/>
      <c r="G29" s="34"/>
      <c r="H29" s="34"/>
      <c r="I29" s="34"/>
      <c r="J29" s="34"/>
      <c r="K29" s="34"/>
      <c r="L29" s="34"/>
    </row>
    <row r="30" spans="1:12" ht="47.25" x14ac:dyDescent="0.2">
      <c r="A30" s="78" t="s">
        <v>46</v>
      </c>
      <c r="B30" s="77" t="s">
        <v>47</v>
      </c>
      <c r="C30" s="77" t="s">
        <v>48</v>
      </c>
      <c r="D30" s="77" t="s">
        <v>49</v>
      </c>
      <c r="E30" s="77" t="s">
        <v>50</v>
      </c>
      <c r="F30" s="34"/>
      <c r="G30" s="34"/>
      <c r="H30" s="34"/>
      <c r="I30" s="34"/>
      <c r="J30" s="34"/>
      <c r="K30" s="34"/>
      <c r="L30" s="34"/>
    </row>
    <row r="31" spans="1:12" ht="20.100000000000001" customHeight="1" x14ac:dyDescent="0.2">
      <c r="A31" s="89" t="s">
        <v>56</v>
      </c>
      <c r="B31" s="119">
        <v>367000</v>
      </c>
      <c r="C31" s="119">
        <v>2030</v>
      </c>
      <c r="D31" s="119">
        <f>C31*2</f>
        <v>4060</v>
      </c>
      <c r="E31" s="157">
        <f>AVERAGE(D31:D35)</f>
        <v>2672</v>
      </c>
      <c r="F31" s="34"/>
      <c r="G31" s="34"/>
      <c r="H31" s="34"/>
      <c r="I31" s="34"/>
      <c r="J31" s="34"/>
      <c r="K31" s="34"/>
      <c r="L31" s="34"/>
    </row>
    <row r="32" spans="1:12" ht="20.100000000000001" customHeight="1" x14ac:dyDescent="0.2">
      <c r="A32" s="90" t="s">
        <v>57</v>
      </c>
      <c r="B32" s="120">
        <v>367000</v>
      </c>
      <c r="C32" s="120">
        <v>1060</v>
      </c>
      <c r="D32" s="120">
        <f>C32*2</f>
        <v>2120</v>
      </c>
      <c r="E32" s="158"/>
      <c r="F32" s="34"/>
      <c r="G32" s="34"/>
      <c r="H32" s="34"/>
      <c r="I32" s="34"/>
      <c r="J32" s="34"/>
      <c r="K32" s="34"/>
      <c r="L32" s="34"/>
    </row>
    <row r="33" spans="1:12" ht="20.100000000000001" customHeight="1" x14ac:dyDescent="0.2">
      <c r="A33" s="90" t="s">
        <v>59</v>
      </c>
      <c r="B33" s="120">
        <v>367000</v>
      </c>
      <c r="C33" s="120">
        <v>1060</v>
      </c>
      <c r="D33" s="120">
        <f>C33*2</f>
        <v>2120</v>
      </c>
      <c r="E33" s="158"/>
      <c r="F33" s="34"/>
      <c r="G33" s="34"/>
      <c r="H33" s="34"/>
      <c r="I33" s="34"/>
      <c r="J33" s="34"/>
      <c r="K33" s="34"/>
      <c r="L33" s="34"/>
    </row>
    <row r="34" spans="1:12" ht="20.100000000000001" customHeight="1" x14ac:dyDescent="0.2">
      <c r="A34" s="90" t="s">
        <v>60</v>
      </c>
      <c r="B34" s="120">
        <v>367000</v>
      </c>
      <c r="C34" s="120">
        <v>1060</v>
      </c>
      <c r="D34" s="120">
        <f>C34*2</f>
        <v>2120</v>
      </c>
      <c r="E34" s="158"/>
      <c r="F34" s="34"/>
      <c r="G34" s="34"/>
      <c r="H34" s="34"/>
      <c r="I34" s="34"/>
      <c r="J34" s="34"/>
      <c r="K34" s="34"/>
      <c r="L34" s="34"/>
    </row>
    <row r="35" spans="1:12" ht="20.100000000000001" customHeight="1" x14ac:dyDescent="0.2">
      <c r="A35" s="90" t="s">
        <v>61</v>
      </c>
      <c r="B35" s="120">
        <v>367000</v>
      </c>
      <c r="C35" s="120">
        <v>1470</v>
      </c>
      <c r="D35" s="120">
        <f>C35*2</f>
        <v>2940</v>
      </c>
      <c r="E35" s="158"/>
      <c r="F35" s="34"/>
      <c r="G35" s="34"/>
      <c r="H35" s="34"/>
      <c r="I35" s="34"/>
      <c r="J35" s="34"/>
      <c r="K35" s="34"/>
      <c r="L35" s="34"/>
    </row>
    <row r="36" spans="1:12" ht="20.100000000000001" customHeight="1" x14ac:dyDescent="0.2">
      <c r="A36" s="91" t="s">
        <v>62</v>
      </c>
      <c r="B36" s="121">
        <v>0</v>
      </c>
      <c r="C36" s="121">
        <v>0</v>
      </c>
      <c r="D36" s="121">
        <v>0</v>
      </c>
      <c r="E36" s="118"/>
      <c r="F36" s="34"/>
      <c r="G36" s="34"/>
      <c r="H36" s="34"/>
      <c r="I36" s="34"/>
      <c r="J36" s="34"/>
      <c r="K36" s="34"/>
      <c r="L36" s="34"/>
    </row>
    <row r="37" spans="1:12" ht="20.100000000000001" customHeight="1" x14ac:dyDescent="0.2">
      <c r="A37" s="69" t="s">
        <v>63</v>
      </c>
      <c r="B37" s="122">
        <v>367000</v>
      </c>
      <c r="C37" s="122" t="s">
        <v>32</v>
      </c>
      <c r="D37" s="122">
        <v>1</v>
      </c>
      <c r="E37" s="159">
        <f>AVERAGE(D37:D41)</f>
        <v>1</v>
      </c>
      <c r="F37" s="34"/>
      <c r="G37" s="34"/>
      <c r="H37" s="34"/>
      <c r="I37" s="34"/>
      <c r="J37" s="34"/>
      <c r="K37" s="34"/>
      <c r="L37" s="34"/>
    </row>
    <row r="38" spans="1:12" ht="20.100000000000001" customHeight="1" x14ac:dyDescent="0.2">
      <c r="A38" s="47" t="s">
        <v>64</v>
      </c>
      <c r="B38" s="113">
        <v>367000</v>
      </c>
      <c r="C38" s="113" t="s">
        <v>32</v>
      </c>
      <c r="D38" s="113">
        <v>1</v>
      </c>
      <c r="E38" s="160"/>
      <c r="F38" s="34"/>
      <c r="G38" s="34"/>
      <c r="H38" s="34"/>
      <c r="I38" s="34"/>
      <c r="J38" s="34"/>
      <c r="K38" s="34"/>
      <c r="L38" s="34"/>
    </row>
    <row r="39" spans="1:12" ht="20.100000000000001" customHeight="1" x14ac:dyDescent="0.2">
      <c r="A39" s="47" t="s">
        <v>65</v>
      </c>
      <c r="B39" s="113">
        <v>367000</v>
      </c>
      <c r="C39" s="113" t="s">
        <v>32</v>
      </c>
      <c r="D39" s="113">
        <v>1</v>
      </c>
      <c r="E39" s="160"/>
      <c r="F39" s="34"/>
      <c r="G39" s="34"/>
      <c r="H39" s="34"/>
      <c r="I39" s="34"/>
      <c r="J39" s="34"/>
      <c r="K39" s="34"/>
      <c r="L39" s="34"/>
    </row>
    <row r="40" spans="1:12" ht="20.100000000000001" customHeight="1" x14ac:dyDescent="0.2">
      <c r="A40" s="47" t="s">
        <v>66</v>
      </c>
      <c r="B40" s="113">
        <v>367000</v>
      </c>
      <c r="C40" s="113" t="s">
        <v>32</v>
      </c>
      <c r="D40" s="113">
        <v>1</v>
      </c>
      <c r="E40" s="160"/>
      <c r="F40" s="34"/>
      <c r="G40" s="34"/>
      <c r="H40" s="34"/>
      <c r="I40" s="34"/>
      <c r="J40" s="34"/>
      <c r="K40" s="34"/>
      <c r="L40" s="34"/>
    </row>
    <row r="41" spans="1:12" ht="20.100000000000001" customHeight="1" x14ac:dyDescent="0.2">
      <c r="A41" s="47" t="s">
        <v>67</v>
      </c>
      <c r="B41" s="113">
        <v>367000</v>
      </c>
      <c r="C41" s="113" t="s">
        <v>32</v>
      </c>
      <c r="D41" s="113">
        <v>1</v>
      </c>
      <c r="E41" s="160"/>
      <c r="F41" s="34"/>
      <c r="G41" s="34"/>
      <c r="H41" s="34"/>
      <c r="I41" s="34"/>
      <c r="J41" s="34"/>
      <c r="K41" s="34"/>
      <c r="L41" s="34"/>
    </row>
    <row r="42" spans="1:12" ht="20.100000000000001" customHeight="1" x14ac:dyDescent="0.2">
      <c r="A42" s="68" t="s">
        <v>68</v>
      </c>
      <c r="B42" s="116">
        <v>0</v>
      </c>
      <c r="C42" s="116" t="s">
        <v>32</v>
      </c>
      <c r="D42" s="116">
        <v>0</v>
      </c>
      <c r="E42" s="118"/>
      <c r="F42" s="34"/>
      <c r="G42" s="34"/>
      <c r="H42" s="34"/>
      <c r="I42" s="34"/>
      <c r="J42" s="34"/>
      <c r="K42" s="34"/>
      <c r="L42" s="34"/>
    </row>
    <row r="43" spans="1:12" ht="20.100000000000001" customHeight="1" x14ac:dyDescent="0.2">
      <c r="A43" s="69" t="s">
        <v>69</v>
      </c>
      <c r="B43" s="122">
        <v>367000</v>
      </c>
      <c r="C43" s="123" t="s">
        <v>32</v>
      </c>
      <c r="D43" s="123">
        <v>1</v>
      </c>
      <c r="E43" s="161">
        <f>AVERAGE(D43:D47)</f>
        <v>1</v>
      </c>
      <c r="F43" s="34"/>
      <c r="G43" s="34"/>
      <c r="H43" s="34"/>
      <c r="I43" s="34"/>
      <c r="J43" s="34"/>
      <c r="K43" s="34"/>
      <c r="L43" s="34"/>
    </row>
    <row r="44" spans="1:12" ht="20.100000000000001" customHeight="1" x14ac:dyDescent="0.2">
      <c r="A44" s="47" t="s">
        <v>70</v>
      </c>
      <c r="B44" s="113">
        <v>367000</v>
      </c>
      <c r="C44" s="115" t="s">
        <v>32</v>
      </c>
      <c r="D44" s="115">
        <v>1</v>
      </c>
      <c r="E44" s="162"/>
      <c r="F44" s="34"/>
      <c r="G44" s="34"/>
      <c r="H44" s="34"/>
      <c r="I44" s="34"/>
      <c r="J44" s="34"/>
      <c r="K44" s="34"/>
      <c r="L44" s="34"/>
    </row>
    <row r="45" spans="1:12" ht="20.100000000000001" customHeight="1" x14ac:dyDescent="0.2">
      <c r="A45" s="47" t="s">
        <v>71</v>
      </c>
      <c r="B45" s="113">
        <v>367000</v>
      </c>
      <c r="C45" s="115" t="s">
        <v>32</v>
      </c>
      <c r="D45" s="115">
        <v>1</v>
      </c>
      <c r="E45" s="162"/>
      <c r="F45" s="34"/>
      <c r="G45" s="34"/>
      <c r="H45" s="34"/>
      <c r="I45" s="34"/>
      <c r="J45" s="34"/>
      <c r="K45" s="34"/>
      <c r="L45" s="34"/>
    </row>
    <row r="46" spans="1:12" ht="20.100000000000001" customHeight="1" x14ac:dyDescent="0.2">
      <c r="A46" s="47" t="s">
        <v>72</v>
      </c>
      <c r="B46" s="113">
        <v>367000</v>
      </c>
      <c r="C46" s="115" t="s">
        <v>32</v>
      </c>
      <c r="D46" s="115">
        <v>1</v>
      </c>
      <c r="E46" s="162"/>
      <c r="F46" s="34"/>
      <c r="G46" s="34"/>
      <c r="H46" s="34"/>
      <c r="I46" s="34"/>
      <c r="J46" s="34"/>
      <c r="K46" s="34"/>
      <c r="L46" s="34"/>
    </row>
    <row r="47" spans="1:12" ht="20.100000000000001" customHeight="1" x14ac:dyDescent="0.2">
      <c r="A47" s="47" t="s">
        <v>73</v>
      </c>
      <c r="B47" s="113">
        <v>367000</v>
      </c>
      <c r="C47" s="114" t="s">
        <v>32</v>
      </c>
      <c r="D47" s="115">
        <v>1</v>
      </c>
      <c r="E47" s="162"/>
      <c r="F47" s="34"/>
      <c r="G47" s="34"/>
      <c r="H47" s="34"/>
      <c r="I47" s="34"/>
      <c r="J47" s="34"/>
      <c r="K47" s="34"/>
      <c r="L47" s="34"/>
    </row>
    <row r="48" spans="1:12" ht="20.100000000000001" customHeight="1" x14ac:dyDescent="0.2">
      <c r="A48" s="68" t="s">
        <v>74</v>
      </c>
      <c r="B48" s="116">
        <v>0</v>
      </c>
      <c r="C48" s="117" t="s">
        <v>32</v>
      </c>
      <c r="D48" s="116">
        <v>0</v>
      </c>
      <c r="E48" s="118"/>
      <c r="F48" s="34"/>
      <c r="G48" s="34"/>
      <c r="H48" s="34"/>
      <c r="I48" s="34"/>
      <c r="J48" s="34"/>
      <c r="K48" s="34"/>
      <c r="L48" s="34"/>
    </row>
    <row r="49" spans="1:12" ht="20.100000000000001" customHeight="1" x14ac:dyDescent="0.2">
      <c r="A49" s="69" t="s">
        <v>75</v>
      </c>
      <c r="B49" s="122">
        <v>367000</v>
      </c>
      <c r="C49" s="123" t="s">
        <v>32</v>
      </c>
      <c r="D49" s="123">
        <v>1</v>
      </c>
      <c r="E49" s="161">
        <f>AVERAGE(D49:D53)</f>
        <v>1</v>
      </c>
      <c r="F49" s="34"/>
      <c r="G49" s="34"/>
      <c r="H49" s="34"/>
      <c r="I49" s="34"/>
      <c r="J49" s="34"/>
      <c r="K49" s="34"/>
      <c r="L49" s="34"/>
    </row>
    <row r="50" spans="1:12" ht="20.100000000000001" customHeight="1" x14ac:dyDescent="0.2">
      <c r="A50" s="47" t="s">
        <v>76</v>
      </c>
      <c r="B50" s="113">
        <v>367000</v>
      </c>
      <c r="C50" s="115" t="s">
        <v>32</v>
      </c>
      <c r="D50" s="115">
        <v>1</v>
      </c>
      <c r="E50" s="162"/>
      <c r="F50" s="34"/>
      <c r="G50" s="34"/>
      <c r="H50" s="34"/>
      <c r="I50" s="34"/>
      <c r="J50" s="34"/>
      <c r="K50" s="34"/>
      <c r="L50" s="34"/>
    </row>
    <row r="51" spans="1:12" ht="20.100000000000001" customHeight="1" x14ac:dyDescent="0.2">
      <c r="A51" s="47" t="s">
        <v>77</v>
      </c>
      <c r="B51" s="113">
        <v>367000</v>
      </c>
      <c r="C51" s="115" t="s">
        <v>32</v>
      </c>
      <c r="D51" s="115">
        <v>1</v>
      </c>
      <c r="E51" s="162"/>
      <c r="F51" s="34"/>
      <c r="G51" s="34"/>
      <c r="H51" s="34"/>
      <c r="I51" s="34"/>
      <c r="J51" s="34"/>
      <c r="K51" s="34"/>
      <c r="L51" s="34"/>
    </row>
    <row r="52" spans="1:12" ht="20.100000000000001" customHeight="1" x14ac:dyDescent="0.2">
      <c r="A52" s="47" t="s">
        <v>78</v>
      </c>
      <c r="B52" s="113">
        <v>367000</v>
      </c>
      <c r="C52" s="102" t="s">
        <v>32</v>
      </c>
      <c r="D52" s="115">
        <v>1</v>
      </c>
      <c r="E52" s="162"/>
      <c r="F52" s="34"/>
      <c r="G52" s="34"/>
      <c r="H52" s="34"/>
      <c r="I52" s="34"/>
      <c r="J52" s="34"/>
      <c r="K52" s="34"/>
      <c r="L52" s="34"/>
    </row>
    <row r="53" spans="1:12" ht="20.100000000000001" customHeight="1" x14ac:dyDescent="0.2">
      <c r="A53" s="47" t="s">
        <v>79</v>
      </c>
      <c r="B53" s="113">
        <v>367000</v>
      </c>
      <c r="C53" s="114" t="s">
        <v>32</v>
      </c>
      <c r="D53" s="115">
        <v>1</v>
      </c>
      <c r="E53" s="162"/>
      <c r="F53" s="34"/>
      <c r="G53" s="34"/>
      <c r="H53" s="34"/>
      <c r="I53" s="34"/>
      <c r="J53" s="34"/>
      <c r="K53" s="34"/>
      <c r="L53" s="34"/>
    </row>
    <row r="54" spans="1:12" ht="20.100000000000001" customHeight="1" x14ac:dyDescent="0.2">
      <c r="A54" s="68" t="s">
        <v>80</v>
      </c>
      <c r="B54" s="116">
        <v>0</v>
      </c>
      <c r="C54" s="117" t="s">
        <v>32</v>
      </c>
      <c r="D54" s="116">
        <v>0</v>
      </c>
      <c r="E54" s="118"/>
      <c r="F54" s="34"/>
      <c r="G54" s="34"/>
      <c r="H54" s="34"/>
      <c r="I54" s="34"/>
      <c r="J54" s="34"/>
      <c r="K54" s="34"/>
      <c r="L54" s="34"/>
    </row>
    <row r="55" spans="1:12" ht="20.100000000000001" customHeight="1" x14ac:dyDescent="0.2">
      <c r="A55" s="34"/>
      <c r="B55" s="34"/>
      <c r="C55" s="34"/>
      <c r="D55" s="34"/>
      <c r="E55" s="34"/>
      <c r="F55" s="34"/>
      <c r="G55" s="34"/>
      <c r="H55" s="34"/>
      <c r="I55" s="34"/>
      <c r="J55" s="34"/>
      <c r="K55" s="34"/>
      <c r="L55" s="34"/>
    </row>
    <row r="56" spans="1:12" ht="20.100000000000001" customHeight="1" x14ac:dyDescent="0.2">
      <c r="A56" s="34"/>
      <c r="B56" s="34"/>
      <c r="C56" s="34"/>
      <c r="D56" s="34"/>
      <c r="E56" s="34"/>
      <c r="F56" s="34"/>
      <c r="G56" s="34"/>
      <c r="H56" s="34"/>
      <c r="I56" s="34"/>
      <c r="J56" s="34"/>
      <c r="K56" s="34"/>
      <c r="L56" s="34"/>
    </row>
    <row r="57" spans="1:12" ht="20.100000000000001" customHeight="1" x14ac:dyDescent="0.2">
      <c r="A57" s="34"/>
      <c r="B57" s="34"/>
      <c r="C57" s="34"/>
      <c r="D57" s="34"/>
      <c r="E57" s="34"/>
      <c r="F57" s="34"/>
      <c r="G57" s="34"/>
      <c r="H57" s="34"/>
      <c r="I57" s="34"/>
      <c r="J57" s="34"/>
      <c r="K57" s="34"/>
      <c r="L57" s="34"/>
    </row>
    <row r="58" spans="1:12" ht="20.100000000000001" customHeight="1" x14ac:dyDescent="0.2">
      <c r="A58" s="34"/>
      <c r="B58" s="34"/>
      <c r="C58" s="34"/>
      <c r="D58" s="34"/>
      <c r="E58" s="34"/>
      <c r="F58" s="34"/>
      <c r="G58" s="34"/>
      <c r="H58" s="34"/>
      <c r="I58" s="34"/>
      <c r="J58" s="34"/>
      <c r="K58" s="34"/>
      <c r="L58" s="34"/>
    </row>
    <row r="59" spans="1:12" ht="20.100000000000001" customHeight="1" x14ac:dyDescent="0.2">
      <c r="A59" s="34"/>
      <c r="B59" s="34"/>
      <c r="C59" s="34"/>
      <c r="D59" s="34"/>
      <c r="E59" s="34"/>
      <c r="F59" s="34"/>
      <c r="G59" s="34"/>
      <c r="H59" s="34"/>
      <c r="I59" s="34"/>
      <c r="J59" s="34"/>
      <c r="K59" s="34"/>
      <c r="L59" s="34"/>
    </row>
    <row r="60" spans="1:12" ht="20.100000000000001" customHeight="1" x14ac:dyDescent="0.2">
      <c r="A60" s="34"/>
      <c r="B60" s="34"/>
      <c r="C60" s="34"/>
      <c r="D60" s="34"/>
      <c r="E60" s="34"/>
      <c r="F60" s="34"/>
      <c r="G60" s="34"/>
      <c r="H60" s="34"/>
      <c r="I60" s="34"/>
      <c r="J60" s="34"/>
      <c r="K60" s="34"/>
      <c r="L60" s="34"/>
    </row>
    <row r="61" spans="1:12" ht="20.100000000000001" customHeight="1" x14ac:dyDescent="0.2">
      <c r="A61" s="34"/>
      <c r="B61" s="34"/>
      <c r="C61" s="34"/>
      <c r="D61" s="34"/>
      <c r="E61" s="34"/>
      <c r="F61" s="34"/>
      <c r="G61" s="34"/>
      <c r="H61" s="34"/>
      <c r="I61" s="34"/>
      <c r="J61" s="34"/>
      <c r="K61" s="34"/>
      <c r="L61" s="34"/>
    </row>
    <row r="62" spans="1:12" ht="20.100000000000001" customHeight="1" x14ac:dyDescent="0.2">
      <c r="A62" s="34"/>
      <c r="B62" s="34"/>
      <c r="C62" s="34"/>
      <c r="D62" s="34"/>
      <c r="E62" s="34"/>
      <c r="F62" s="34"/>
      <c r="G62" s="34"/>
      <c r="H62" s="34"/>
      <c r="I62" s="34"/>
      <c r="J62" s="34"/>
      <c r="K62" s="34"/>
      <c r="L62" s="34"/>
    </row>
    <row r="63" spans="1:12" ht="20.100000000000001" customHeight="1" x14ac:dyDescent="0.2">
      <c r="A63" s="34"/>
      <c r="B63" s="34"/>
      <c r="C63" s="34"/>
      <c r="D63" s="34"/>
      <c r="E63" s="34"/>
      <c r="F63" s="34"/>
      <c r="G63" s="34"/>
      <c r="H63" s="34"/>
      <c r="I63" s="34"/>
      <c r="J63" s="34"/>
      <c r="K63" s="34"/>
      <c r="L63" s="34"/>
    </row>
    <row r="64" spans="1:12" ht="20.100000000000001" customHeight="1" x14ac:dyDescent="0.2">
      <c r="A64" s="34"/>
      <c r="B64" s="34"/>
      <c r="C64" s="34"/>
      <c r="D64" s="34"/>
      <c r="E64" s="34"/>
      <c r="F64" s="34"/>
      <c r="G64" s="34"/>
      <c r="H64" s="34"/>
      <c r="I64" s="34"/>
      <c r="J64" s="34"/>
      <c r="K64" s="34"/>
      <c r="L64" s="34"/>
    </row>
    <row r="65" s="34" customFormat="1" ht="20.100000000000001" customHeight="1" x14ac:dyDescent="0.2"/>
    <row r="66" s="34" customFormat="1" ht="20.100000000000001" customHeight="1" x14ac:dyDescent="0.2"/>
    <row r="67" s="34" customFormat="1" ht="20.100000000000001" customHeight="1" x14ac:dyDescent="0.2"/>
    <row r="68" s="34" customFormat="1" ht="20.100000000000001" customHeight="1" x14ac:dyDescent="0.2"/>
    <row r="69" s="34" customFormat="1" ht="20.100000000000001" customHeight="1" x14ac:dyDescent="0.2"/>
    <row r="70" s="34" customFormat="1" ht="20.100000000000001" customHeight="1" x14ac:dyDescent="0.2"/>
    <row r="71" s="34" customFormat="1" ht="20.100000000000001" customHeight="1" x14ac:dyDescent="0.2"/>
    <row r="72" s="34" customFormat="1" ht="20.100000000000001" customHeight="1" x14ac:dyDescent="0.2"/>
    <row r="73" s="34" customFormat="1" ht="20.100000000000001" customHeight="1" x14ac:dyDescent="0.2"/>
    <row r="74" s="34" customFormat="1" ht="20.100000000000001" customHeight="1" x14ac:dyDescent="0.2"/>
    <row r="75" s="34" customFormat="1" ht="20.100000000000001" customHeight="1" x14ac:dyDescent="0.2"/>
    <row r="76" s="34" customFormat="1" ht="20.100000000000001" customHeight="1" x14ac:dyDescent="0.2"/>
    <row r="77" s="34" customFormat="1" ht="20.100000000000001" customHeight="1" x14ac:dyDescent="0.2"/>
    <row r="78" s="34" customFormat="1" ht="20.100000000000001" customHeight="1" x14ac:dyDescent="0.2"/>
    <row r="79" s="34" customFormat="1" ht="20.100000000000001" customHeight="1" x14ac:dyDescent="0.2"/>
    <row r="80" s="34" customFormat="1" ht="20.100000000000001" customHeight="1" x14ac:dyDescent="0.2"/>
    <row r="81" s="34" customFormat="1" ht="20.100000000000001" customHeight="1" x14ac:dyDescent="0.2"/>
    <row r="82" s="34" customFormat="1" ht="20.100000000000001" customHeight="1" x14ac:dyDescent="0.2"/>
    <row r="83" s="34" customFormat="1" ht="20.100000000000001" customHeight="1" x14ac:dyDescent="0.2"/>
    <row r="84" s="34" customFormat="1" ht="20.100000000000001" customHeight="1" x14ac:dyDescent="0.2"/>
    <row r="85" s="34" customFormat="1" ht="20.100000000000001" customHeight="1" x14ac:dyDescent="0.2"/>
    <row r="86" s="34" customFormat="1" ht="20.100000000000001" customHeight="1" x14ac:dyDescent="0.2"/>
    <row r="87" s="34" customFormat="1" ht="20.100000000000001" customHeight="1" x14ac:dyDescent="0.2"/>
    <row r="88" s="34" customFormat="1" ht="20.100000000000001" customHeight="1" x14ac:dyDescent="0.2"/>
    <row r="89" s="34" customFormat="1" ht="20.100000000000001" customHeight="1" x14ac:dyDescent="0.2"/>
    <row r="90" s="34" customFormat="1" ht="20.100000000000001" customHeight="1" x14ac:dyDescent="0.2"/>
    <row r="91" s="34" customFormat="1" ht="20.100000000000001" customHeight="1" x14ac:dyDescent="0.2"/>
    <row r="92" s="34" customFormat="1" ht="20.100000000000001" customHeight="1" x14ac:dyDescent="0.2"/>
    <row r="93" s="34" customFormat="1" ht="20.100000000000001" customHeight="1" x14ac:dyDescent="0.2"/>
    <row r="94" s="34" customFormat="1" ht="20.100000000000001" customHeight="1" x14ac:dyDescent="0.2"/>
    <row r="95" s="34" customFormat="1" ht="20.100000000000001" customHeight="1" x14ac:dyDescent="0.2"/>
    <row r="96" s="34" customFormat="1" ht="20.100000000000001" customHeight="1" x14ac:dyDescent="0.2"/>
    <row r="97" s="34" customFormat="1" ht="20.100000000000001" customHeight="1" x14ac:dyDescent="0.2"/>
    <row r="98" s="34" customFormat="1" ht="20.100000000000001" customHeight="1" x14ac:dyDescent="0.2"/>
    <row r="99" s="34" customFormat="1" ht="20.100000000000001" customHeight="1" x14ac:dyDescent="0.2"/>
    <row r="100" s="34" customFormat="1" ht="20.100000000000001" customHeight="1" x14ac:dyDescent="0.2"/>
    <row r="101" s="34" customFormat="1" ht="20.100000000000001" customHeight="1" x14ac:dyDescent="0.2"/>
    <row r="102" s="34" customFormat="1" ht="20.100000000000001" customHeight="1" x14ac:dyDescent="0.2"/>
    <row r="103" s="34" customFormat="1" ht="20.100000000000001" customHeight="1" x14ac:dyDescent="0.2"/>
    <row r="104" s="34" customFormat="1" ht="20.100000000000001" customHeight="1" x14ac:dyDescent="0.2"/>
    <row r="105" s="34" customFormat="1" ht="20.100000000000001" customHeight="1" x14ac:dyDescent="0.2"/>
    <row r="106" s="34" customFormat="1" ht="20.100000000000001" customHeight="1" x14ac:dyDescent="0.2"/>
    <row r="107" s="34" customFormat="1" ht="20.100000000000001" customHeight="1" x14ac:dyDescent="0.2"/>
    <row r="108" s="34" customFormat="1" ht="20.100000000000001" customHeight="1" x14ac:dyDescent="0.2"/>
    <row r="109" s="34" customFormat="1" ht="20.100000000000001" customHeight="1" x14ac:dyDescent="0.2"/>
    <row r="110" s="34" customFormat="1" ht="20.100000000000001" customHeight="1" x14ac:dyDescent="0.2"/>
    <row r="111" s="34" customFormat="1" ht="20.100000000000001" customHeight="1" x14ac:dyDescent="0.2"/>
    <row r="112" s="34" customFormat="1" ht="20.100000000000001" customHeight="1" x14ac:dyDescent="0.2"/>
    <row r="113" s="34" customFormat="1" ht="20.100000000000001" customHeight="1" x14ac:dyDescent="0.2"/>
    <row r="114" s="34" customFormat="1" ht="20.100000000000001" customHeight="1" x14ac:dyDescent="0.2"/>
    <row r="115" s="34" customFormat="1" ht="20.100000000000001" customHeight="1" x14ac:dyDescent="0.2"/>
    <row r="116" s="34" customFormat="1" ht="20.100000000000001" customHeight="1" x14ac:dyDescent="0.2"/>
    <row r="117" s="34" customFormat="1" ht="20.100000000000001" customHeight="1" x14ac:dyDescent="0.2"/>
    <row r="118" s="34" customFormat="1" ht="20.100000000000001" customHeight="1" x14ac:dyDescent="0.2"/>
    <row r="119" s="34" customFormat="1" x14ac:dyDescent="0.2"/>
    <row r="120" s="34" customFormat="1" x14ac:dyDescent="0.2"/>
    <row r="121" s="34" customFormat="1" x14ac:dyDescent="0.2"/>
    <row r="122" s="34" customFormat="1" x14ac:dyDescent="0.2"/>
    <row r="123" s="34" customFormat="1" x14ac:dyDescent="0.2"/>
    <row r="124" s="34" customFormat="1" x14ac:dyDescent="0.2"/>
    <row r="125" s="34" customFormat="1" x14ac:dyDescent="0.2"/>
    <row r="126" s="34" customFormat="1" x14ac:dyDescent="0.2"/>
    <row r="127" s="34" customFormat="1" x14ac:dyDescent="0.2"/>
    <row r="128" s="34" customFormat="1" x14ac:dyDescent="0.2"/>
    <row r="129" s="34" customFormat="1" x14ac:dyDescent="0.2"/>
    <row r="130" s="34" customFormat="1" x14ac:dyDescent="0.2"/>
    <row r="131" s="34" customFormat="1" x14ac:dyDescent="0.2"/>
    <row r="132" s="34" customFormat="1" x14ac:dyDescent="0.2"/>
    <row r="133" s="34" customFormat="1" x14ac:dyDescent="0.2"/>
    <row r="134" s="34" customFormat="1" x14ac:dyDescent="0.2"/>
    <row r="135" s="34" customFormat="1" x14ac:dyDescent="0.2"/>
    <row r="136" s="34" customFormat="1" x14ac:dyDescent="0.2"/>
    <row r="137" s="34" customFormat="1" x14ac:dyDescent="0.2"/>
    <row r="138" s="34" customFormat="1" x14ac:dyDescent="0.2"/>
    <row r="139" s="34" customFormat="1" x14ac:dyDescent="0.2"/>
    <row r="140" s="34" customFormat="1" x14ac:dyDescent="0.2"/>
    <row r="141" s="34" customFormat="1" x14ac:dyDescent="0.2"/>
    <row r="142" s="34" customFormat="1" x14ac:dyDescent="0.2"/>
    <row r="143" s="34" customFormat="1" x14ac:dyDescent="0.2"/>
    <row r="144" s="34" customFormat="1" x14ac:dyDescent="0.2"/>
    <row r="145" s="34" customFormat="1" x14ac:dyDescent="0.2"/>
    <row r="146" s="34" customFormat="1" x14ac:dyDescent="0.2"/>
    <row r="147" s="34" customFormat="1" x14ac:dyDescent="0.2"/>
    <row r="148" s="34" customFormat="1" x14ac:dyDescent="0.2"/>
    <row r="149" s="34" customFormat="1" x14ac:dyDescent="0.2"/>
    <row r="150" s="34" customFormat="1" x14ac:dyDescent="0.2"/>
    <row r="151" s="34" customFormat="1" x14ac:dyDescent="0.2"/>
    <row r="152" s="34" customFormat="1" x14ac:dyDescent="0.2"/>
    <row r="153" s="34" customFormat="1" x14ac:dyDescent="0.2"/>
    <row r="154" s="34" customFormat="1" x14ac:dyDescent="0.2"/>
    <row r="155" s="34" customFormat="1" x14ac:dyDescent="0.2"/>
    <row r="156" s="34" customFormat="1" x14ac:dyDescent="0.2"/>
    <row r="157" s="34" customFormat="1" x14ac:dyDescent="0.2"/>
    <row r="158" s="34" customFormat="1" x14ac:dyDescent="0.2"/>
    <row r="159" s="34" customFormat="1" x14ac:dyDescent="0.2"/>
    <row r="160" s="34" customFormat="1" x14ac:dyDescent="0.2"/>
    <row r="161" s="34" customFormat="1" x14ac:dyDescent="0.2"/>
    <row r="162" s="34" customFormat="1" x14ac:dyDescent="0.2"/>
    <row r="163" s="34" customFormat="1" x14ac:dyDescent="0.2"/>
    <row r="164" s="34" customFormat="1" x14ac:dyDescent="0.2"/>
    <row r="165" s="34" customFormat="1" x14ac:dyDescent="0.2"/>
    <row r="166" s="34" customFormat="1" x14ac:dyDescent="0.2"/>
    <row r="167" s="34" customFormat="1" x14ac:dyDescent="0.2"/>
    <row r="168" s="34" customFormat="1" x14ac:dyDescent="0.2"/>
    <row r="169" s="34" customFormat="1" x14ac:dyDescent="0.2"/>
    <row r="170" s="34" customFormat="1" x14ac:dyDescent="0.2"/>
    <row r="171" s="34" customFormat="1" x14ac:dyDescent="0.2"/>
    <row r="172" s="34" customFormat="1" x14ac:dyDescent="0.2"/>
    <row r="173" s="34" customFormat="1" x14ac:dyDescent="0.2"/>
    <row r="174" s="34" customFormat="1" x14ac:dyDescent="0.2"/>
    <row r="175" s="34" customFormat="1" x14ac:dyDescent="0.2"/>
    <row r="176" s="34" customFormat="1" x14ac:dyDescent="0.2"/>
    <row r="177" s="34" customFormat="1" x14ac:dyDescent="0.2"/>
    <row r="178" s="34" customFormat="1" x14ac:dyDescent="0.2"/>
    <row r="179" s="34" customFormat="1" x14ac:dyDescent="0.2"/>
    <row r="180" s="34" customFormat="1" x14ac:dyDescent="0.2"/>
    <row r="181" s="34" customFormat="1" x14ac:dyDescent="0.2"/>
    <row r="182" s="34" customFormat="1" x14ac:dyDescent="0.2"/>
    <row r="183" s="34" customFormat="1" x14ac:dyDescent="0.2"/>
    <row r="184" s="34" customFormat="1" x14ac:dyDescent="0.2"/>
    <row r="185" s="34" customFormat="1" x14ac:dyDescent="0.2"/>
    <row r="186" s="34" customFormat="1" x14ac:dyDescent="0.2"/>
    <row r="187" s="34" customFormat="1" x14ac:dyDescent="0.2"/>
    <row r="188" s="34" customFormat="1" x14ac:dyDescent="0.2"/>
    <row r="189" s="34" customFormat="1" x14ac:dyDescent="0.2"/>
    <row r="190" s="34" customFormat="1" x14ac:dyDescent="0.2"/>
    <row r="191" s="34" customFormat="1" x14ac:dyDescent="0.2"/>
    <row r="192" s="34" customFormat="1" x14ac:dyDescent="0.2"/>
    <row r="193" s="34" customFormat="1" x14ac:dyDescent="0.2"/>
    <row r="194" s="34" customFormat="1" x14ac:dyDescent="0.2"/>
    <row r="195" s="34" customFormat="1" x14ac:dyDescent="0.2"/>
    <row r="196" s="34" customFormat="1" x14ac:dyDescent="0.2"/>
    <row r="197" s="34" customFormat="1" x14ac:dyDescent="0.2"/>
    <row r="198" s="34" customFormat="1" x14ac:dyDescent="0.2"/>
    <row r="199" s="34" customFormat="1" x14ac:dyDescent="0.2"/>
    <row r="200" s="34" customFormat="1" x14ac:dyDescent="0.2"/>
    <row r="201" s="34" customFormat="1" x14ac:dyDescent="0.2"/>
    <row r="202" s="34" customFormat="1" x14ac:dyDescent="0.2"/>
    <row r="203" s="34" customFormat="1" x14ac:dyDescent="0.2"/>
    <row r="204" s="34" customFormat="1" x14ac:dyDescent="0.2"/>
    <row r="205" s="34" customFormat="1" x14ac:dyDescent="0.2"/>
    <row r="206" s="34" customFormat="1" x14ac:dyDescent="0.2"/>
    <row r="207" s="34" customFormat="1" x14ac:dyDescent="0.2"/>
    <row r="208" s="34" customFormat="1" x14ac:dyDescent="0.2"/>
    <row r="209" s="34" customFormat="1" x14ac:dyDescent="0.2"/>
    <row r="210" s="34" customFormat="1" x14ac:dyDescent="0.2"/>
    <row r="211" s="34" customFormat="1" x14ac:dyDescent="0.2"/>
    <row r="212" s="34" customFormat="1" x14ac:dyDescent="0.2"/>
    <row r="213" s="34" customFormat="1" x14ac:dyDescent="0.2"/>
  </sheetData>
  <mergeCells count="33">
    <mergeCell ref="J15:J19"/>
    <mergeCell ref="K15:K19"/>
    <mergeCell ref="L15:L19"/>
    <mergeCell ref="E21:E25"/>
    <mergeCell ref="F21:F25"/>
    <mergeCell ref="H21:H25"/>
    <mergeCell ref="I21:I25"/>
    <mergeCell ref="J21:J25"/>
    <mergeCell ref="K21:K25"/>
    <mergeCell ref="L21:L25"/>
    <mergeCell ref="E15:E19"/>
    <mergeCell ref="F15:F19"/>
    <mergeCell ref="H15:H19"/>
    <mergeCell ref="I15:I19"/>
    <mergeCell ref="E31:E35"/>
    <mergeCell ref="E37:E41"/>
    <mergeCell ref="E43:E47"/>
    <mergeCell ref="E49:E53"/>
    <mergeCell ref="A29:F29"/>
    <mergeCell ref="L3:L7"/>
    <mergeCell ref="E9:E13"/>
    <mergeCell ref="F9:F13"/>
    <mergeCell ref="H9:H13"/>
    <mergeCell ref="I9:I13"/>
    <mergeCell ref="J9:J13"/>
    <mergeCell ref="K9:K13"/>
    <mergeCell ref="L9:L13"/>
    <mergeCell ref="E3:E7"/>
    <mergeCell ref="F3:F7"/>
    <mergeCell ref="H3:H7"/>
    <mergeCell ref="I3:I7"/>
    <mergeCell ref="J3:J7"/>
    <mergeCell ref="K3:K7"/>
  </mergeCells>
  <printOptions horizontalCentered="1"/>
  <pageMargins left="0.7" right="0.7" top="1.25" bottom="0.75" header="0.3" footer="0.3"/>
  <pageSetup scale="43" orientation="landscape" r:id="rId1"/>
  <headerFooter>
    <oddHeader xml:space="preserve">&amp;C&amp;20Study B05897
Test #2
</oddHeader>
    <oddFoote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95D55-0045-4707-98A7-2104D2A04457}">
  <dimension ref="A1:P213"/>
  <sheetViews>
    <sheetView zoomScale="60" zoomScaleNormal="60" zoomScaleSheetLayoutView="70" workbookViewId="0"/>
  </sheetViews>
  <sheetFormatPr defaultColWidth="9.140625" defaultRowHeight="15" x14ac:dyDescent="0.2"/>
  <cols>
    <col min="1" max="1" width="57.42578125" style="38" customWidth="1"/>
    <col min="2" max="2" width="27.28515625" style="38" bestFit="1" customWidth="1"/>
    <col min="3" max="3" width="24.28515625" style="38" bestFit="1" customWidth="1"/>
    <col min="4" max="4" width="27" style="38" customWidth="1"/>
    <col min="5" max="6" width="17" style="38" customWidth="1"/>
    <col min="7" max="7" width="20.42578125" style="35" customWidth="1"/>
    <col min="8" max="8" width="16.42578125" style="37" customWidth="1"/>
    <col min="9" max="9" width="16.28515625" style="36" bestFit="1" customWidth="1"/>
    <col min="10" max="10" width="25.42578125" style="35" customWidth="1"/>
    <col min="11" max="11" width="14.42578125" style="35" customWidth="1"/>
    <col min="12" max="12" width="18.42578125" style="35" customWidth="1"/>
    <col min="13" max="16384" width="9.140625" style="34"/>
  </cols>
  <sheetData>
    <row r="1" spans="1:16" ht="15.75" thickBot="1" x14ac:dyDescent="0.25"/>
    <row r="2" spans="1:16" s="71" customFormat="1" ht="66" customHeight="1" thickTop="1" thickBot="1" x14ac:dyDescent="0.3">
      <c r="A2" s="78" t="s">
        <v>46</v>
      </c>
      <c r="B2" s="77" t="s">
        <v>47</v>
      </c>
      <c r="C2" s="77" t="s">
        <v>48</v>
      </c>
      <c r="D2" s="77" t="s">
        <v>49</v>
      </c>
      <c r="E2" s="77" t="s">
        <v>50</v>
      </c>
      <c r="F2" s="77" t="s">
        <v>51</v>
      </c>
      <c r="G2" s="76" t="s">
        <v>52</v>
      </c>
      <c r="H2" s="75" t="s">
        <v>53</v>
      </c>
      <c r="I2" s="73" t="s">
        <v>54</v>
      </c>
      <c r="J2" s="74" t="s">
        <v>55</v>
      </c>
      <c r="K2" s="73" t="s">
        <v>20</v>
      </c>
      <c r="L2" s="72" t="s">
        <v>37</v>
      </c>
    </row>
    <row r="3" spans="1:16" ht="19.5" customHeight="1" thickTop="1" x14ac:dyDescent="0.2">
      <c r="A3" s="89" t="s">
        <v>82</v>
      </c>
      <c r="B3" s="109">
        <v>367000</v>
      </c>
      <c r="C3" s="109">
        <v>2800</v>
      </c>
      <c r="D3" s="109">
        <f>C3*2</f>
        <v>5600</v>
      </c>
      <c r="E3" s="151">
        <f>AVERAGE(D3:D7)</f>
        <v>10240</v>
      </c>
      <c r="F3" s="151">
        <f>STDEV(D3:D7)</f>
        <v>4545.5032724660978</v>
      </c>
      <c r="G3" s="111">
        <f t="shared" ref="G3:G26" si="0">LOG(D3)</f>
        <v>3.7481880270062002</v>
      </c>
      <c r="H3" s="153">
        <f>AVERAGE(G3:G7)</f>
        <v>3.9713539586263069</v>
      </c>
      <c r="I3" s="155">
        <f>STDEV(G3:G7)^2</f>
        <v>4.4759141897447764E-2</v>
      </c>
      <c r="J3" s="147">
        <f>P4-H3</f>
        <v>1.5933121056257828</v>
      </c>
      <c r="K3" s="149">
        <f>SQRT(I3)/SQRT(5)</f>
        <v>9.4614102434518454E-2</v>
      </c>
      <c r="L3" s="141">
        <f>1.96*K3</f>
        <v>0.18544364077165618</v>
      </c>
    </row>
    <row r="4" spans="1:16" ht="20.100000000000001" customHeight="1" x14ac:dyDescent="0.2">
      <c r="A4" s="90" t="s">
        <v>83</v>
      </c>
      <c r="B4" s="110">
        <v>367000</v>
      </c>
      <c r="C4" s="110">
        <v>7340</v>
      </c>
      <c r="D4" s="110">
        <f>C4*2</f>
        <v>14680</v>
      </c>
      <c r="E4" s="152"/>
      <c r="F4" s="152"/>
      <c r="G4" s="112">
        <f t="shared" si="0"/>
        <v>4.1667260555800514</v>
      </c>
      <c r="H4" s="154"/>
      <c r="I4" s="156"/>
      <c r="J4" s="148"/>
      <c r="K4" s="150"/>
      <c r="L4" s="142"/>
      <c r="O4" s="97" t="s">
        <v>58</v>
      </c>
      <c r="P4" s="35">
        <f>LOG(B3)</f>
        <v>5.5646660642520898</v>
      </c>
    </row>
    <row r="5" spans="1:16" ht="19.5" customHeight="1" x14ac:dyDescent="0.2">
      <c r="A5" s="90" t="s">
        <v>84</v>
      </c>
      <c r="B5" s="110">
        <v>367000</v>
      </c>
      <c r="C5" s="110">
        <v>7340</v>
      </c>
      <c r="D5" s="110">
        <f>C5*2</f>
        <v>14680</v>
      </c>
      <c r="E5" s="152"/>
      <c r="F5" s="152"/>
      <c r="G5" s="112">
        <f t="shared" si="0"/>
        <v>4.1667260555800514</v>
      </c>
      <c r="H5" s="154"/>
      <c r="I5" s="156"/>
      <c r="J5" s="148"/>
      <c r="K5" s="150"/>
      <c r="L5" s="142"/>
    </row>
    <row r="6" spans="1:16" ht="19.5" customHeight="1" x14ac:dyDescent="0.2">
      <c r="A6" s="90" t="s">
        <v>85</v>
      </c>
      <c r="B6" s="110">
        <v>367000</v>
      </c>
      <c r="C6" s="110">
        <v>5320</v>
      </c>
      <c r="D6" s="110">
        <f>C6*2</f>
        <v>10640</v>
      </c>
      <c r="E6" s="152"/>
      <c r="F6" s="152"/>
      <c r="G6" s="112">
        <f t="shared" si="0"/>
        <v>4.0269416279590295</v>
      </c>
      <c r="H6" s="154"/>
      <c r="I6" s="156"/>
      <c r="J6" s="148"/>
      <c r="K6" s="150"/>
      <c r="L6" s="142"/>
    </row>
    <row r="7" spans="1:16" ht="20.100000000000001" customHeight="1" thickBot="1" x14ac:dyDescent="0.25">
      <c r="A7" s="90" t="s">
        <v>86</v>
      </c>
      <c r="B7" s="110">
        <v>367000</v>
      </c>
      <c r="C7" s="110">
        <v>2800</v>
      </c>
      <c r="D7" s="110">
        <f>C7*2</f>
        <v>5600</v>
      </c>
      <c r="E7" s="152"/>
      <c r="F7" s="152"/>
      <c r="G7" s="112">
        <f t="shared" si="0"/>
        <v>3.7481880270062002</v>
      </c>
      <c r="H7" s="154"/>
      <c r="I7" s="156"/>
      <c r="J7" s="148"/>
      <c r="K7" s="150"/>
      <c r="L7" s="142"/>
    </row>
    <row r="8" spans="1:16" ht="20.100000000000001" customHeight="1" thickBot="1" x14ac:dyDescent="0.25">
      <c r="A8" s="95" t="s">
        <v>87</v>
      </c>
      <c r="B8" s="96">
        <v>0</v>
      </c>
      <c r="C8" s="96">
        <v>0</v>
      </c>
      <c r="D8" s="96">
        <v>0</v>
      </c>
      <c r="E8" s="56"/>
      <c r="F8" s="56"/>
      <c r="G8" s="66" t="e">
        <f t="shared" si="0"/>
        <v>#NUM!</v>
      </c>
      <c r="H8" s="66"/>
      <c r="I8" s="65"/>
      <c r="J8" s="64"/>
      <c r="K8" s="63"/>
      <c r="L8" s="62"/>
    </row>
    <row r="9" spans="1:16" ht="20.100000000000001" customHeight="1" thickTop="1" x14ac:dyDescent="0.2">
      <c r="A9" s="49" t="s">
        <v>88</v>
      </c>
      <c r="B9" s="48">
        <v>367000</v>
      </c>
      <c r="C9" s="60" t="s">
        <v>32</v>
      </c>
      <c r="D9" s="48">
        <v>1</v>
      </c>
      <c r="E9" s="184">
        <f>AVERAGE(D9:D13)</f>
        <v>1</v>
      </c>
      <c r="F9" s="184">
        <f>STDEV(D9:D13)</f>
        <v>0</v>
      </c>
      <c r="G9" s="61">
        <f t="shared" si="0"/>
        <v>0</v>
      </c>
      <c r="H9" s="185">
        <f>AVERAGE(G9:G13)</f>
        <v>0</v>
      </c>
      <c r="I9" s="185">
        <f>STDEV(G9:G13)^2</f>
        <v>0</v>
      </c>
      <c r="J9" s="176">
        <f>$H$3-H9</f>
        <v>3.9713539586263069</v>
      </c>
      <c r="K9" s="188">
        <f>SQRT(I9)/SQRT(5)</f>
        <v>0</v>
      </c>
      <c r="L9" s="181">
        <f>1.96*K9</f>
        <v>0</v>
      </c>
    </row>
    <row r="10" spans="1:16" ht="20.100000000000001" customHeight="1" x14ac:dyDescent="0.2">
      <c r="A10" s="47" t="s">
        <v>89</v>
      </c>
      <c r="B10" s="106">
        <v>367000</v>
      </c>
      <c r="C10" s="106" t="s">
        <v>32</v>
      </c>
      <c r="D10" s="106">
        <v>1</v>
      </c>
      <c r="E10" s="184"/>
      <c r="F10" s="184"/>
      <c r="G10" s="108">
        <f t="shared" si="0"/>
        <v>0</v>
      </c>
      <c r="H10" s="185"/>
      <c r="I10" s="185"/>
      <c r="J10" s="177"/>
      <c r="K10" s="189"/>
      <c r="L10" s="182"/>
    </row>
    <row r="11" spans="1:16" ht="20.100000000000001" customHeight="1" x14ac:dyDescent="0.2">
      <c r="A11" s="47" t="s">
        <v>90</v>
      </c>
      <c r="B11" s="106">
        <v>367000</v>
      </c>
      <c r="C11" s="106" t="s">
        <v>32</v>
      </c>
      <c r="D11" s="106">
        <v>1</v>
      </c>
      <c r="E11" s="184"/>
      <c r="F11" s="184"/>
      <c r="G11" s="108">
        <f t="shared" si="0"/>
        <v>0</v>
      </c>
      <c r="H11" s="185"/>
      <c r="I11" s="185"/>
      <c r="J11" s="177"/>
      <c r="K11" s="189"/>
      <c r="L11" s="182"/>
    </row>
    <row r="12" spans="1:16" ht="20.100000000000001" customHeight="1" x14ac:dyDescent="0.2">
      <c r="A12" s="47" t="s">
        <v>91</v>
      </c>
      <c r="B12" s="106">
        <v>367000</v>
      </c>
      <c r="C12" s="102" t="s">
        <v>32</v>
      </c>
      <c r="D12" s="106">
        <v>1</v>
      </c>
      <c r="E12" s="184"/>
      <c r="F12" s="184"/>
      <c r="G12" s="108">
        <f t="shared" si="0"/>
        <v>0</v>
      </c>
      <c r="H12" s="185"/>
      <c r="I12" s="185"/>
      <c r="J12" s="177"/>
      <c r="K12" s="189"/>
      <c r="L12" s="182"/>
    </row>
    <row r="13" spans="1:16" ht="20.100000000000001" customHeight="1" thickBot="1" x14ac:dyDescent="0.25">
      <c r="A13" s="47" t="s">
        <v>92</v>
      </c>
      <c r="B13" s="106">
        <v>367000</v>
      </c>
      <c r="C13" s="106" t="s">
        <v>32</v>
      </c>
      <c r="D13" s="106">
        <v>1</v>
      </c>
      <c r="E13" s="184"/>
      <c r="F13" s="184"/>
      <c r="G13" s="108">
        <f t="shared" si="0"/>
        <v>0</v>
      </c>
      <c r="H13" s="185"/>
      <c r="I13" s="185"/>
      <c r="J13" s="178"/>
      <c r="K13" s="190"/>
      <c r="L13" s="183"/>
    </row>
    <row r="14" spans="1:16" ht="20.100000000000001" customHeight="1" thickBot="1" x14ac:dyDescent="0.25">
      <c r="A14" s="58" t="s">
        <v>93</v>
      </c>
      <c r="B14" s="57">
        <v>0</v>
      </c>
      <c r="C14" s="57" t="s">
        <v>32</v>
      </c>
      <c r="D14" s="57">
        <v>0</v>
      </c>
      <c r="E14" s="55"/>
      <c r="F14" s="55"/>
      <c r="G14" s="54" t="e">
        <f t="shared" si="0"/>
        <v>#NUM!</v>
      </c>
      <c r="H14" s="53"/>
      <c r="I14" s="53"/>
      <c r="J14" s="52"/>
      <c r="K14" s="51"/>
      <c r="L14" s="50"/>
    </row>
    <row r="15" spans="1:16" ht="20.100000000000001" customHeight="1" thickTop="1" x14ac:dyDescent="0.2">
      <c r="A15" s="49" t="s">
        <v>94</v>
      </c>
      <c r="B15" s="48">
        <v>367000</v>
      </c>
      <c r="C15" s="60" t="s">
        <v>32</v>
      </c>
      <c r="D15" s="60">
        <v>1</v>
      </c>
      <c r="E15" s="174">
        <f>AVERAGE(D15:D19)</f>
        <v>1</v>
      </c>
      <c r="F15" s="174">
        <f>STDEV(D15:D19)</f>
        <v>0</v>
      </c>
      <c r="G15" s="59">
        <f t="shared" si="0"/>
        <v>0</v>
      </c>
      <c r="H15" s="175">
        <f>AVERAGE(G15:G19)</f>
        <v>0</v>
      </c>
      <c r="I15" s="175">
        <f>STDEV(G15:G19)^2</f>
        <v>0</v>
      </c>
      <c r="J15" s="176">
        <f>$H$3-H15</f>
        <v>3.9713539586263069</v>
      </c>
      <c r="K15" s="179">
        <f>SQRT(I15)/SQRT(5)</f>
        <v>0</v>
      </c>
      <c r="L15" s="172">
        <f>1.96*K15</f>
        <v>0</v>
      </c>
    </row>
    <row r="16" spans="1:16" ht="20.100000000000001" customHeight="1" x14ac:dyDescent="0.2">
      <c r="A16" s="47" t="s">
        <v>95</v>
      </c>
      <c r="B16" s="106">
        <v>367000</v>
      </c>
      <c r="C16" s="102" t="s">
        <v>32</v>
      </c>
      <c r="D16" s="102">
        <v>1</v>
      </c>
      <c r="E16" s="174"/>
      <c r="F16" s="174"/>
      <c r="G16" s="104">
        <f t="shared" si="0"/>
        <v>0</v>
      </c>
      <c r="H16" s="175"/>
      <c r="I16" s="175"/>
      <c r="J16" s="177"/>
      <c r="K16" s="179"/>
      <c r="L16" s="172"/>
    </row>
    <row r="17" spans="1:12" ht="20.100000000000001" customHeight="1" x14ac:dyDescent="0.2">
      <c r="A17" s="47" t="s">
        <v>96</v>
      </c>
      <c r="B17" s="106">
        <v>367000</v>
      </c>
      <c r="C17" s="102" t="s">
        <v>32</v>
      </c>
      <c r="D17" s="102">
        <v>1</v>
      </c>
      <c r="E17" s="174"/>
      <c r="F17" s="174"/>
      <c r="G17" s="104">
        <f t="shared" si="0"/>
        <v>0</v>
      </c>
      <c r="H17" s="175"/>
      <c r="I17" s="175"/>
      <c r="J17" s="177"/>
      <c r="K17" s="179"/>
      <c r="L17" s="172"/>
    </row>
    <row r="18" spans="1:12" ht="20.100000000000001" customHeight="1" x14ac:dyDescent="0.2">
      <c r="A18" s="47" t="s">
        <v>97</v>
      </c>
      <c r="B18" s="106">
        <v>367000</v>
      </c>
      <c r="C18" s="102" t="s">
        <v>32</v>
      </c>
      <c r="D18" s="102">
        <v>1</v>
      </c>
      <c r="E18" s="174"/>
      <c r="F18" s="174"/>
      <c r="G18" s="104">
        <f t="shared" si="0"/>
        <v>0</v>
      </c>
      <c r="H18" s="175"/>
      <c r="I18" s="175"/>
      <c r="J18" s="177"/>
      <c r="K18" s="179"/>
      <c r="L18" s="172"/>
    </row>
    <row r="19" spans="1:12" ht="20.100000000000001" customHeight="1" thickBot="1" x14ac:dyDescent="0.25">
      <c r="A19" s="47" t="s">
        <v>98</v>
      </c>
      <c r="B19" s="106">
        <v>367000</v>
      </c>
      <c r="C19" s="102" t="s">
        <v>32</v>
      </c>
      <c r="D19" s="102">
        <v>1</v>
      </c>
      <c r="E19" s="174"/>
      <c r="F19" s="174"/>
      <c r="G19" s="104">
        <f t="shared" si="0"/>
        <v>0</v>
      </c>
      <c r="H19" s="175"/>
      <c r="I19" s="175"/>
      <c r="J19" s="178"/>
      <c r="K19" s="180"/>
      <c r="L19" s="173"/>
    </row>
    <row r="20" spans="1:12" ht="20.100000000000001" customHeight="1" thickBot="1" x14ac:dyDescent="0.25">
      <c r="A20" s="58" t="s">
        <v>99</v>
      </c>
      <c r="B20" s="57">
        <v>0</v>
      </c>
      <c r="C20" s="79" t="s">
        <v>32</v>
      </c>
      <c r="D20" s="79">
        <v>0</v>
      </c>
      <c r="E20" s="55"/>
      <c r="F20" s="55"/>
      <c r="G20" s="54" t="e">
        <f t="shared" si="0"/>
        <v>#NUM!</v>
      </c>
      <c r="H20" s="53"/>
      <c r="I20" s="53"/>
      <c r="J20" s="52"/>
      <c r="K20" s="51"/>
      <c r="L20" s="50"/>
    </row>
    <row r="21" spans="1:12" ht="19.5" customHeight="1" thickTop="1" x14ac:dyDescent="0.2">
      <c r="A21" s="49" t="s">
        <v>100</v>
      </c>
      <c r="B21" s="48">
        <v>367000</v>
      </c>
      <c r="C21" s="101" t="s">
        <v>32</v>
      </c>
      <c r="D21" s="101">
        <v>1</v>
      </c>
      <c r="E21" s="168">
        <f>AVERAGE(D21:D25)</f>
        <v>1</v>
      </c>
      <c r="F21" s="168">
        <f>STDEV(D21:D25)</f>
        <v>0</v>
      </c>
      <c r="G21" s="103">
        <f t="shared" si="0"/>
        <v>0</v>
      </c>
      <c r="H21" s="170">
        <f>AVERAGE(G21:G25)</f>
        <v>0</v>
      </c>
      <c r="I21" s="170">
        <f>STDEV(G21:G25)^2</f>
        <v>0</v>
      </c>
      <c r="J21" s="147">
        <f>$H$3-H21</f>
        <v>3.9713539586263069</v>
      </c>
      <c r="K21" s="164">
        <f>SQRT(I21)/SQRT(5)</f>
        <v>0</v>
      </c>
      <c r="L21" s="166">
        <f>1.96*K21</f>
        <v>0</v>
      </c>
    </row>
    <row r="22" spans="1:12" ht="20.100000000000001" customHeight="1" x14ac:dyDescent="0.2">
      <c r="A22" s="47" t="s">
        <v>101</v>
      </c>
      <c r="B22" s="106">
        <v>367000</v>
      </c>
      <c r="C22" s="102" t="s">
        <v>32</v>
      </c>
      <c r="D22" s="102">
        <v>1</v>
      </c>
      <c r="E22" s="169"/>
      <c r="F22" s="169"/>
      <c r="G22" s="104">
        <f t="shared" si="0"/>
        <v>0</v>
      </c>
      <c r="H22" s="171"/>
      <c r="I22" s="171"/>
      <c r="J22" s="148"/>
      <c r="K22" s="165"/>
      <c r="L22" s="167"/>
    </row>
    <row r="23" spans="1:12" ht="20.100000000000001" customHeight="1" x14ac:dyDescent="0.2">
      <c r="A23" s="47" t="s">
        <v>102</v>
      </c>
      <c r="B23" s="106">
        <v>367000</v>
      </c>
      <c r="C23" s="102" t="s">
        <v>32</v>
      </c>
      <c r="D23" s="102">
        <v>1</v>
      </c>
      <c r="E23" s="169"/>
      <c r="F23" s="169"/>
      <c r="G23" s="104">
        <f t="shared" si="0"/>
        <v>0</v>
      </c>
      <c r="H23" s="171"/>
      <c r="I23" s="171"/>
      <c r="J23" s="148"/>
      <c r="K23" s="165"/>
      <c r="L23" s="167"/>
    </row>
    <row r="24" spans="1:12" ht="20.100000000000001" customHeight="1" x14ac:dyDescent="0.2">
      <c r="A24" s="47" t="s">
        <v>103</v>
      </c>
      <c r="B24" s="106">
        <v>367000</v>
      </c>
      <c r="C24" s="102" t="s">
        <v>32</v>
      </c>
      <c r="D24" s="102">
        <v>1</v>
      </c>
      <c r="E24" s="169"/>
      <c r="F24" s="169"/>
      <c r="G24" s="104">
        <f t="shared" si="0"/>
        <v>0</v>
      </c>
      <c r="H24" s="171"/>
      <c r="I24" s="171"/>
      <c r="J24" s="148"/>
      <c r="K24" s="165"/>
      <c r="L24" s="167"/>
    </row>
    <row r="25" spans="1:12" ht="20.100000000000001" customHeight="1" thickBot="1" x14ac:dyDescent="0.25">
      <c r="A25" s="47" t="s">
        <v>104</v>
      </c>
      <c r="B25" s="106">
        <v>367000</v>
      </c>
      <c r="C25" s="46" t="s">
        <v>32</v>
      </c>
      <c r="D25" s="102">
        <v>1</v>
      </c>
      <c r="E25" s="169"/>
      <c r="F25" s="169"/>
      <c r="G25" s="104">
        <f t="shared" si="0"/>
        <v>0</v>
      </c>
      <c r="H25" s="171"/>
      <c r="I25" s="171"/>
      <c r="J25" s="148"/>
      <c r="K25" s="165"/>
      <c r="L25" s="167"/>
    </row>
    <row r="26" spans="1:12" ht="20.100000000000001" customHeight="1" thickBot="1" x14ac:dyDescent="0.25">
      <c r="A26" s="45" t="s">
        <v>105</v>
      </c>
      <c r="B26" s="44">
        <v>0</v>
      </c>
      <c r="C26" s="44" t="s">
        <v>32</v>
      </c>
      <c r="D26" s="44">
        <v>0</v>
      </c>
      <c r="E26" s="43"/>
      <c r="F26" s="43"/>
      <c r="G26" s="42" t="e">
        <f t="shared" si="0"/>
        <v>#NUM!</v>
      </c>
      <c r="H26" s="42"/>
      <c r="I26" s="42"/>
      <c r="J26" s="41"/>
      <c r="K26" s="40"/>
      <c r="L26" s="39"/>
    </row>
    <row r="27" spans="1:12" ht="15.75" thickTop="1" x14ac:dyDescent="0.2">
      <c r="A27" s="34"/>
      <c r="B27" s="34"/>
      <c r="C27" s="34"/>
      <c r="D27" s="34"/>
      <c r="E27" s="34"/>
      <c r="F27" s="34"/>
      <c r="G27" s="34"/>
      <c r="H27" s="34"/>
      <c r="I27" s="34"/>
      <c r="J27" s="34"/>
      <c r="K27" s="34"/>
      <c r="L27" s="34"/>
    </row>
    <row r="28" spans="1:12" ht="20.100000000000001" customHeight="1" x14ac:dyDescent="0.2">
      <c r="A28" s="34"/>
      <c r="B28" s="34"/>
      <c r="C28" s="34"/>
      <c r="D28" s="34"/>
      <c r="E28" s="34"/>
      <c r="F28" s="34"/>
      <c r="G28" s="34"/>
      <c r="H28" s="34"/>
      <c r="I28" s="34"/>
      <c r="J28" s="34"/>
      <c r="K28" s="34"/>
      <c r="L28" s="34"/>
    </row>
    <row r="29" spans="1:12" ht="36" customHeight="1" x14ac:dyDescent="0.2">
      <c r="A29" s="163" t="s">
        <v>81</v>
      </c>
      <c r="B29" s="163"/>
      <c r="C29" s="163"/>
      <c r="D29" s="163"/>
      <c r="E29" s="163"/>
      <c r="F29" s="163"/>
      <c r="G29" s="34"/>
      <c r="H29" s="34"/>
      <c r="I29" s="34"/>
      <c r="J29" s="34"/>
      <c r="K29" s="34"/>
      <c r="L29" s="34"/>
    </row>
    <row r="30" spans="1:12" ht="60.75" customHeight="1" x14ac:dyDescent="0.2">
      <c r="A30" s="78" t="s">
        <v>46</v>
      </c>
      <c r="B30" s="77" t="s">
        <v>47</v>
      </c>
      <c r="C30" s="77" t="s">
        <v>48</v>
      </c>
      <c r="D30" s="77" t="s">
        <v>49</v>
      </c>
      <c r="E30" s="77" t="s">
        <v>50</v>
      </c>
      <c r="F30" s="34"/>
      <c r="G30" s="34"/>
      <c r="H30" s="34"/>
      <c r="I30" s="34"/>
      <c r="J30" s="34"/>
      <c r="K30" s="34"/>
      <c r="L30" s="34"/>
    </row>
    <row r="31" spans="1:12" ht="20.100000000000001" customHeight="1" x14ac:dyDescent="0.2">
      <c r="A31" s="89" t="s">
        <v>82</v>
      </c>
      <c r="B31" s="119">
        <v>367000</v>
      </c>
      <c r="C31" s="119">
        <v>2800</v>
      </c>
      <c r="D31" s="119">
        <f>C31*2</f>
        <v>5600</v>
      </c>
      <c r="E31" s="157">
        <f>AVERAGE(D31:D35)</f>
        <v>10240</v>
      </c>
      <c r="F31" s="34"/>
      <c r="G31" s="34"/>
      <c r="H31" s="34"/>
      <c r="I31" s="34"/>
      <c r="J31" s="34"/>
      <c r="K31" s="34"/>
      <c r="L31" s="34"/>
    </row>
    <row r="32" spans="1:12" ht="20.100000000000001" customHeight="1" x14ac:dyDescent="0.2">
      <c r="A32" s="90" t="s">
        <v>83</v>
      </c>
      <c r="B32" s="120">
        <v>367000</v>
      </c>
      <c r="C32" s="120">
        <v>7340</v>
      </c>
      <c r="D32" s="120">
        <f>C32*2</f>
        <v>14680</v>
      </c>
      <c r="E32" s="158"/>
      <c r="F32" s="34"/>
      <c r="G32" s="34"/>
      <c r="H32" s="34"/>
      <c r="I32" s="34"/>
      <c r="J32" s="34"/>
      <c r="K32" s="34"/>
      <c r="L32" s="34"/>
    </row>
    <row r="33" spans="1:12" ht="20.100000000000001" customHeight="1" x14ac:dyDescent="0.2">
      <c r="A33" s="90" t="s">
        <v>84</v>
      </c>
      <c r="B33" s="120">
        <v>367000</v>
      </c>
      <c r="C33" s="120">
        <v>7340</v>
      </c>
      <c r="D33" s="120">
        <f>C33*2</f>
        <v>14680</v>
      </c>
      <c r="E33" s="158"/>
      <c r="F33" s="34"/>
      <c r="G33" s="34"/>
      <c r="H33" s="34"/>
      <c r="I33" s="34"/>
      <c r="J33" s="34"/>
      <c r="K33" s="34"/>
      <c r="L33" s="34"/>
    </row>
    <row r="34" spans="1:12" ht="20.100000000000001" customHeight="1" x14ac:dyDescent="0.2">
      <c r="A34" s="90" t="s">
        <v>85</v>
      </c>
      <c r="B34" s="120">
        <v>367000</v>
      </c>
      <c r="C34" s="120">
        <v>5320</v>
      </c>
      <c r="D34" s="120">
        <f>C34*2</f>
        <v>10640</v>
      </c>
      <c r="E34" s="158"/>
      <c r="F34" s="34"/>
      <c r="G34" s="34"/>
      <c r="H34" s="34"/>
      <c r="I34" s="34"/>
      <c r="J34" s="34"/>
      <c r="K34" s="34"/>
      <c r="L34" s="34"/>
    </row>
    <row r="35" spans="1:12" ht="20.100000000000001" customHeight="1" x14ac:dyDescent="0.2">
      <c r="A35" s="90" t="s">
        <v>86</v>
      </c>
      <c r="B35" s="120">
        <v>367000</v>
      </c>
      <c r="C35" s="120">
        <v>2800</v>
      </c>
      <c r="D35" s="120">
        <f>C35*2</f>
        <v>5600</v>
      </c>
      <c r="E35" s="158"/>
      <c r="F35" s="34"/>
      <c r="G35" s="34"/>
      <c r="H35" s="34"/>
      <c r="I35" s="34"/>
      <c r="J35" s="34"/>
      <c r="K35" s="34"/>
      <c r="L35" s="34"/>
    </row>
    <row r="36" spans="1:12" ht="20.100000000000001" customHeight="1" x14ac:dyDescent="0.2">
      <c r="A36" s="95" t="s">
        <v>87</v>
      </c>
      <c r="B36" s="126">
        <v>0</v>
      </c>
      <c r="C36" s="126">
        <v>0</v>
      </c>
      <c r="D36" s="126">
        <v>0</v>
      </c>
      <c r="E36" s="127"/>
      <c r="F36" s="34"/>
      <c r="G36" s="34"/>
      <c r="H36" s="34"/>
      <c r="I36" s="34"/>
      <c r="J36" s="34"/>
      <c r="K36" s="34"/>
      <c r="L36" s="34"/>
    </row>
    <row r="37" spans="1:12" ht="20.100000000000001" customHeight="1" x14ac:dyDescent="0.2">
      <c r="A37" s="49" t="s">
        <v>88</v>
      </c>
      <c r="B37" s="128">
        <v>367000</v>
      </c>
      <c r="C37" s="129" t="s">
        <v>32</v>
      </c>
      <c r="D37" s="128">
        <v>1</v>
      </c>
      <c r="E37" s="186">
        <f>AVERAGE(D37:D41)</f>
        <v>1</v>
      </c>
      <c r="F37" s="34"/>
      <c r="G37" s="34"/>
      <c r="H37" s="34"/>
      <c r="I37" s="34"/>
      <c r="J37" s="34"/>
      <c r="K37" s="34"/>
      <c r="L37" s="34"/>
    </row>
    <row r="38" spans="1:12" ht="20.100000000000001" customHeight="1" x14ac:dyDescent="0.2">
      <c r="A38" s="47" t="s">
        <v>89</v>
      </c>
      <c r="B38" s="113">
        <v>367000</v>
      </c>
      <c r="C38" s="113" t="s">
        <v>32</v>
      </c>
      <c r="D38" s="113">
        <v>1</v>
      </c>
      <c r="E38" s="186"/>
      <c r="F38" s="34"/>
      <c r="G38" s="34"/>
      <c r="H38" s="34"/>
      <c r="I38" s="34"/>
      <c r="J38" s="34"/>
      <c r="K38" s="34"/>
      <c r="L38" s="34"/>
    </row>
    <row r="39" spans="1:12" ht="20.100000000000001" customHeight="1" x14ac:dyDescent="0.2">
      <c r="A39" s="47" t="s">
        <v>90</v>
      </c>
      <c r="B39" s="113">
        <v>367000</v>
      </c>
      <c r="C39" s="113" t="s">
        <v>32</v>
      </c>
      <c r="D39" s="113">
        <v>1</v>
      </c>
      <c r="E39" s="186"/>
      <c r="F39" s="34"/>
      <c r="G39" s="34"/>
      <c r="H39" s="34"/>
      <c r="I39" s="34"/>
      <c r="J39" s="34"/>
      <c r="K39" s="34"/>
      <c r="L39" s="34"/>
    </row>
    <row r="40" spans="1:12" ht="20.100000000000001" customHeight="1" x14ac:dyDescent="0.2">
      <c r="A40" s="47" t="s">
        <v>91</v>
      </c>
      <c r="B40" s="113">
        <v>367000</v>
      </c>
      <c r="C40" s="115" t="s">
        <v>32</v>
      </c>
      <c r="D40" s="113">
        <v>1</v>
      </c>
      <c r="E40" s="186"/>
      <c r="F40" s="34"/>
      <c r="G40" s="34"/>
      <c r="H40" s="34"/>
      <c r="I40" s="34"/>
      <c r="J40" s="34"/>
      <c r="K40" s="34"/>
      <c r="L40" s="34"/>
    </row>
    <row r="41" spans="1:12" ht="20.100000000000001" customHeight="1" x14ac:dyDescent="0.2">
      <c r="A41" s="47" t="s">
        <v>92</v>
      </c>
      <c r="B41" s="113">
        <v>367000</v>
      </c>
      <c r="C41" s="113" t="s">
        <v>32</v>
      </c>
      <c r="D41" s="113">
        <v>1</v>
      </c>
      <c r="E41" s="186"/>
      <c r="F41" s="34"/>
      <c r="G41" s="34"/>
      <c r="H41" s="34"/>
      <c r="I41" s="34"/>
      <c r="J41" s="34"/>
      <c r="K41" s="34"/>
      <c r="L41" s="34"/>
    </row>
    <row r="42" spans="1:12" ht="20.100000000000001" customHeight="1" x14ac:dyDescent="0.2">
      <c r="A42" s="58" t="s">
        <v>93</v>
      </c>
      <c r="B42" s="117">
        <v>0</v>
      </c>
      <c r="C42" s="117" t="s">
        <v>32</v>
      </c>
      <c r="D42" s="117">
        <v>0</v>
      </c>
      <c r="E42" s="118"/>
      <c r="F42" s="34"/>
      <c r="G42" s="34"/>
      <c r="H42" s="34"/>
      <c r="I42" s="34"/>
      <c r="J42" s="34"/>
      <c r="K42" s="34"/>
      <c r="L42" s="34"/>
    </row>
    <row r="43" spans="1:12" ht="20.100000000000001" customHeight="1" x14ac:dyDescent="0.2">
      <c r="A43" s="49" t="s">
        <v>94</v>
      </c>
      <c r="B43" s="128">
        <v>367000</v>
      </c>
      <c r="C43" s="129" t="s">
        <v>32</v>
      </c>
      <c r="D43" s="129">
        <v>1</v>
      </c>
      <c r="E43" s="187">
        <f>AVERAGE(D43:D47)</f>
        <v>1</v>
      </c>
      <c r="F43" s="34"/>
      <c r="G43" s="34"/>
      <c r="H43" s="34"/>
      <c r="I43" s="34"/>
      <c r="J43" s="34"/>
      <c r="K43" s="34"/>
      <c r="L43" s="34"/>
    </row>
    <row r="44" spans="1:12" ht="20.100000000000001" customHeight="1" x14ac:dyDescent="0.2">
      <c r="A44" s="47" t="s">
        <v>95</v>
      </c>
      <c r="B44" s="113">
        <v>367000</v>
      </c>
      <c r="C44" s="115" t="s">
        <v>32</v>
      </c>
      <c r="D44" s="115">
        <v>1</v>
      </c>
      <c r="E44" s="187"/>
      <c r="F44" s="34"/>
      <c r="G44" s="34"/>
      <c r="H44" s="34"/>
      <c r="I44" s="34"/>
      <c r="J44" s="34"/>
      <c r="K44" s="34"/>
      <c r="L44" s="34"/>
    </row>
    <row r="45" spans="1:12" ht="20.100000000000001" customHeight="1" x14ac:dyDescent="0.2">
      <c r="A45" s="47" t="s">
        <v>96</v>
      </c>
      <c r="B45" s="113">
        <v>367000</v>
      </c>
      <c r="C45" s="115" t="s">
        <v>32</v>
      </c>
      <c r="D45" s="115">
        <v>1</v>
      </c>
      <c r="E45" s="187"/>
      <c r="F45" s="34"/>
      <c r="G45" s="34"/>
      <c r="H45" s="34"/>
      <c r="I45" s="34"/>
      <c r="J45" s="34"/>
      <c r="K45" s="34"/>
      <c r="L45" s="34"/>
    </row>
    <row r="46" spans="1:12" ht="20.100000000000001" customHeight="1" x14ac:dyDescent="0.2">
      <c r="A46" s="47" t="s">
        <v>97</v>
      </c>
      <c r="B46" s="113">
        <v>367000</v>
      </c>
      <c r="C46" s="115" t="s">
        <v>32</v>
      </c>
      <c r="D46" s="115">
        <v>1</v>
      </c>
      <c r="E46" s="187"/>
      <c r="F46" s="34"/>
      <c r="G46" s="34"/>
      <c r="H46" s="34"/>
      <c r="I46" s="34"/>
      <c r="J46" s="34"/>
      <c r="K46" s="34"/>
      <c r="L46" s="34"/>
    </row>
    <row r="47" spans="1:12" ht="20.100000000000001" customHeight="1" x14ac:dyDescent="0.2">
      <c r="A47" s="47" t="s">
        <v>98</v>
      </c>
      <c r="B47" s="113">
        <v>367000</v>
      </c>
      <c r="C47" s="115" t="s">
        <v>32</v>
      </c>
      <c r="D47" s="115">
        <v>1</v>
      </c>
      <c r="E47" s="187"/>
      <c r="F47" s="34"/>
      <c r="G47" s="34"/>
      <c r="H47" s="34"/>
      <c r="I47" s="34"/>
      <c r="J47" s="34"/>
      <c r="K47" s="34"/>
      <c r="L47" s="34"/>
    </row>
    <row r="48" spans="1:12" ht="20.100000000000001" customHeight="1" x14ac:dyDescent="0.2">
      <c r="A48" s="58" t="s">
        <v>99</v>
      </c>
      <c r="B48" s="117">
        <v>0</v>
      </c>
      <c r="C48" s="130" t="s">
        <v>32</v>
      </c>
      <c r="D48" s="130">
        <v>0</v>
      </c>
      <c r="E48" s="118"/>
      <c r="F48" s="34"/>
      <c r="G48" s="34"/>
      <c r="H48" s="34"/>
      <c r="I48" s="34"/>
      <c r="J48" s="34"/>
      <c r="K48" s="34"/>
      <c r="L48" s="34"/>
    </row>
    <row r="49" spans="1:12" ht="20.100000000000001" customHeight="1" x14ac:dyDescent="0.2">
      <c r="A49" s="49" t="s">
        <v>100</v>
      </c>
      <c r="B49" s="128">
        <v>367000</v>
      </c>
      <c r="C49" s="123" t="s">
        <v>32</v>
      </c>
      <c r="D49" s="123">
        <v>1</v>
      </c>
      <c r="E49" s="161">
        <f>AVERAGE(D49:D53)</f>
        <v>1</v>
      </c>
      <c r="F49" s="34"/>
      <c r="G49" s="34"/>
      <c r="H49" s="34"/>
      <c r="I49" s="34"/>
      <c r="J49" s="34"/>
      <c r="K49" s="34"/>
      <c r="L49" s="34"/>
    </row>
    <row r="50" spans="1:12" ht="20.100000000000001" customHeight="1" x14ac:dyDescent="0.2">
      <c r="A50" s="47" t="s">
        <v>101</v>
      </c>
      <c r="B50" s="113">
        <v>367000</v>
      </c>
      <c r="C50" s="115" t="s">
        <v>32</v>
      </c>
      <c r="D50" s="115">
        <v>1</v>
      </c>
      <c r="E50" s="162"/>
      <c r="F50" s="34"/>
      <c r="G50" s="34"/>
      <c r="H50" s="34"/>
      <c r="I50" s="34"/>
      <c r="J50" s="34"/>
      <c r="K50" s="34"/>
      <c r="L50" s="34"/>
    </row>
    <row r="51" spans="1:12" ht="20.100000000000001" customHeight="1" x14ac:dyDescent="0.2">
      <c r="A51" s="47" t="s">
        <v>102</v>
      </c>
      <c r="B51" s="113">
        <v>367000</v>
      </c>
      <c r="C51" s="102" t="s">
        <v>32</v>
      </c>
      <c r="D51" s="115">
        <v>1</v>
      </c>
      <c r="E51" s="162"/>
      <c r="F51" s="34"/>
      <c r="G51" s="34"/>
      <c r="H51" s="34"/>
      <c r="I51" s="34"/>
      <c r="J51" s="34"/>
      <c r="K51" s="34"/>
      <c r="L51" s="34"/>
    </row>
    <row r="52" spans="1:12" ht="20.100000000000001" customHeight="1" x14ac:dyDescent="0.2">
      <c r="A52" s="47" t="s">
        <v>103</v>
      </c>
      <c r="B52" s="113">
        <v>367000</v>
      </c>
      <c r="C52" s="115" t="s">
        <v>32</v>
      </c>
      <c r="D52" s="115">
        <v>1</v>
      </c>
      <c r="E52" s="162"/>
      <c r="F52" s="34"/>
      <c r="G52" s="34"/>
      <c r="H52" s="34"/>
      <c r="I52" s="34"/>
      <c r="J52" s="34"/>
      <c r="K52" s="34"/>
      <c r="L52" s="34"/>
    </row>
    <row r="53" spans="1:12" ht="20.100000000000001" customHeight="1" x14ac:dyDescent="0.2">
      <c r="A53" s="47" t="s">
        <v>104</v>
      </c>
      <c r="B53" s="113">
        <v>367000</v>
      </c>
      <c r="C53" s="114" t="s">
        <v>32</v>
      </c>
      <c r="D53" s="115">
        <v>1</v>
      </c>
      <c r="E53" s="162"/>
      <c r="F53" s="34"/>
      <c r="G53" s="34"/>
      <c r="H53" s="34"/>
      <c r="I53" s="34"/>
      <c r="J53" s="34"/>
      <c r="K53" s="34"/>
      <c r="L53" s="34"/>
    </row>
    <row r="54" spans="1:12" ht="20.100000000000001" customHeight="1" x14ac:dyDescent="0.2">
      <c r="A54" s="45" t="s">
        <v>105</v>
      </c>
      <c r="B54" s="124">
        <v>0</v>
      </c>
      <c r="C54" s="124" t="s">
        <v>32</v>
      </c>
      <c r="D54" s="124">
        <v>0</v>
      </c>
      <c r="E54" s="125"/>
      <c r="F54" s="34"/>
      <c r="G54" s="34"/>
      <c r="H54" s="34"/>
      <c r="I54" s="34"/>
      <c r="J54" s="34"/>
      <c r="K54" s="34"/>
      <c r="L54" s="34"/>
    </row>
    <row r="55" spans="1:12" ht="20.100000000000001" customHeight="1" x14ac:dyDescent="0.2">
      <c r="A55" s="34"/>
      <c r="B55" s="34"/>
      <c r="C55" s="34"/>
      <c r="D55" s="34"/>
      <c r="E55" s="34"/>
      <c r="F55" s="34"/>
      <c r="G55" s="34"/>
      <c r="H55" s="34"/>
      <c r="I55" s="34"/>
      <c r="J55" s="34"/>
      <c r="K55" s="34"/>
      <c r="L55" s="34"/>
    </row>
    <row r="56" spans="1:12" ht="20.100000000000001" customHeight="1" x14ac:dyDescent="0.2">
      <c r="A56" s="34"/>
      <c r="B56" s="34"/>
      <c r="C56" s="34"/>
      <c r="D56" s="34"/>
      <c r="E56" s="34"/>
      <c r="F56" s="34"/>
      <c r="G56" s="34"/>
      <c r="H56" s="34"/>
      <c r="I56" s="34"/>
      <c r="J56" s="34"/>
      <c r="K56" s="34"/>
      <c r="L56" s="34"/>
    </row>
    <row r="57" spans="1:12" ht="20.100000000000001" customHeight="1" x14ac:dyDescent="0.2">
      <c r="A57" s="34"/>
      <c r="B57" s="34"/>
      <c r="C57" s="34"/>
      <c r="D57" s="34"/>
      <c r="E57" s="34"/>
      <c r="F57" s="34"/>
      <c r="G57" s="34"/>
      <c r="H57" s="34"/>
      <c r="I57" s="34"/>
      <c r="J57" s="34"/>
      <c r="K57" s="34"/>
      <c r="L57" s="34"/>
    </row>
    <row r="58" spans="1:12" ht="20.100000000000001" customHeight="1" x14ac:dyDescent="0.2">
      <c r="A58" s="34"/>
      <c r="B58" s="34"/>
      <c r="C58" s="34"/>
      <c r="D58" s="34"/>
      <c r="E58" s="34"/>
      <c r="F58" s="34"/>
      <c r="G58" s="34"/>
      <c r="H58" s="34"/>
      <c r="I58" s="34"/>
      <c r="J58" s="34"/>
      <c r="K58" s="34"/>
      <c r="L58" s="34"/>
    </row>
    <row r="59" spans="1:12" ht="20.100000000000001" customHeight="1" x14ac:dyDescent="0.2">
      <c r="A59" s="34"/>
      <c r="B59" s="34"/>
      <c r="C59" s="34"/>
      <c r="D59" s="34"/>
      <c r="E59" s="34"/>
      <c r="F59" s="34"/>
      <c r="G59" s="34"/>
      <c r="H59" s="34"/>
      <c r="I59" s="34"/>
      <c r="J59" s="34"/>
      <c r="K59" s="34"/>
      <c r="L59" s="34"/>
    </row>
    <row r="60" spans="1:12" ht="20.100000000000001" customHeight="1" x14ac:dyDescent="0.2">
      <c r="A60" s="34"/>
      <c r="B60" s="34"/>
      <c r="C60" s="34"/>
      <c r="D60" s="34"/>
      <c r="E60" s="34"/>
      <c r="F60" s="34"/>
      <c r="G60" s="34"/>
      <c r="H60" s="34"/>
      <c r="I60" s="34"/>
      <c r="J60" s="34"/>
      <c r="K60" s="34"/>
      <c r="L60" s="34"/>
    </row>
    <row r="61" spans="1:12" ht="20.100000000000001" customHeight="1" x14ac:dyDescent="0.2">
      <c r="A61" s="34"/>
      <c r="B61" s="34"/>
      <c r="C61" s="34"/>
      <c r="D61" s="34"/>
      <c r="E61" s="34"/>
      <c r="F61" s="34"/>
      <c r="G61" s="34"/>
      <c r="H61" s="34"/>
      <c r="I61" s="34"/>
      <c r="J61" s="34"/>
      <c r="K61" s="34"/>
      <c r="L61" s="34"/>
    </row>
    <row r="62" spans="1:12" ht="20.100000000000001" customHeight="1" x14ac:dyDescent="0.2">
      <c r="A62" s="34"/>
      <c r="B62" s="34"/>
      <c r="C62" s="34"/>
      <c r="D62" s="34"/>
      <c r="E62" s="34"/>
      <c r="F62" s="34"/>
      <c r="G62" s="34"/>
      <c r="H62" s="34"/>
      <c r="I62" s="34"/>
      <c r="J62" s="34"/>
      <c r="K62" s="34"/>
      <c r="L62" s="34"/>
    </row>
    <row r="63" spans="1:12" ht="20.100000000000001" customHeight="1" x14ac:dyDescent="0.2">
      <c r="A63" s="34"/>
      <c r="B63" s="34"/>
      <c r="C63" s="34"/>
      <c r="D63" s="34"/>
      <c r="E63" s="34"/>
      <c r="F63" s="34"/>
      <c r="G63" s="34"/>
      <c r="H63" s="34"/>
      <c r="I63" s="34"/>
      <c r="J63" s="34"/>
      <c r="K63" s="34"/>
      <c r="L63" s="34"/>
    </row>
    <row r="64" spans="1:12" ht="20.100000000000001" customHeight="1" x14ac:dyDescent="0.2">
      <c r="A64" s="34"/>
      <c r="B64" s="34"/>
      <c r="C64" s="34"/>
      <c r="D64" s="34"/>
      <c r="E64" s="34"/>
      <c r="F64" s="34"/>
      <c r="G64" s="34"/>
      <c r="H64" s="34"/>
      <c r="I64" s="34"/>
      <c r="J64" s="34"/>
      <c r="K64" s="34"/>
      <c r="L64" s="34"/>
    </row>
    <row r="65" s="34" customFormat="1" ht="20.100000000000001" customHeight="1" x14ac:dyDescent="0.2"/>
    <row r="66" s="34" customFormat="1" ht="20.100000000000001" customHeight="1" x14ac:dyDescent="0.2"/>
    <row r="67" s="34" customFormat="1" ht="20.100000000000001" customHeight="1" x14ac:dyDescent="0.2"/>
    <row r="68" s="34" customFormat="1" ht="20.100000000000001" customHeight="1" x14ac:dyDescent="0.2"/>
    <row r="69" s="34" customFormat="1" ht="20.100000000000001" customHeight="1" x14ac:dyDescent="0.2"/>
    <row r="70" s="34" customFormat="1" ht="20.100000000000001" customHeight="1" x14ac:dyDescent="0.2"/>
    <row r="71" s="34" customFormat="1" ht="20.100000000000001" customHeight="1" x14ac:dyDescent="0.2"/>
    <row r="72" s="34" customFormat="1" ht="20.100000000000001" customHeight="1" x14ac:dyDescent="0.2"/>
    <row r="73" s="34" customFormat="1" ht="20.100000000000001" customHeight="1" x14ac:dyDescent="0.2"/>
    <row r="74" s="34" customFormat="1" ht="20.100000000000001" customHeight="1" x14ac:dyDescent="0.2"/>
    <row r="75" s="34" customFormat="1" ht="20.100000000000001" customHeight="1" x14ac:dyDescent="0.2"/>
    <row r="76" s="34" customFormat="1" ht="20.100000000000001" customHeight="1" x14ac:dyDescent="0.2"/>
    <row r="77" s="34" customFormat="1" ht="20.100000000000001" customHeight="1" x14ac:dyDescent="0.2"/>
    <row r="78" s="34" customFormat="1" ht="20.100000000000001" customHeight="1" x14ac:dyDescent="0.2"/>
    <row r="79" s="34" customFormat="1" ht="20.100000000000001" customHeight="1" x14ac:dyDescent="0.2"/>
    <row r="80" s="34" customFormat="1" ht="20.100000000000001" customHeight="1" x14ac:dyDescent="0.2"/>
    <row r="81" s="34" customFormat="1" ht="20.100000000000001" customHeight="1" x14ac:dyDescent="0.2"/>
    <row r="82" s="34" customFormat="1" ht="20.100000000000001" customHeight="1" x14ac:dyDescent="0.2"/>
    <row r="83" s="34" customFormat="1" ht="20.100000000000001" customHeight="1" x14ac:dyDescent="0.2"/>
    <row r="84" s="34" customFormat="1" ht="20.100000000000001" customHeight="1" x14ac:dyDescent="0.2"/>
    <row r="85" s="34" customFormat="1" ht="20.100000000000001" customHeight="1" x14ac:dyDescent="0.2"/>
    <row r="86" s="34" customFormat="1" ht="20.100000000000001" customHeight="1" x14ac:dyDescent="0.2"/>
    <row r="87" s="34" customFormat="1" ht="20.100000000000001" customHeight="1" x14ac:dyDescent="0.2"/>
    <row r="88" s="34" customFormat="1" ht="20.100000000000001" customHeight="1" x14ac:dyDescent="0.2"/>
    <row r="89" s="34" customFormat="1" ht="20.100000000000001" customHeight="1" x14ac:dyDescent="0.2"/>
    <row r="90" s="34" customFormat="1" ht="20.100000000000001" customHeight="1" x14ac:dyDescent="0.2"/>
    <row r="91" s="34" customFormat="1" ht="20.100000000000001" customHeight="1" x14ac:dyDescent="0.2"/>
    <row r="92" s="34" customFormat="1" ht="20.100000000000001" customHeight="1" x14ac:dyDescent="0.2"/>
    <row r="93" s="34" customFormat="1" ht="20.100000000000001" customHeight="1" x14ac:dyDescent="0.2"/>
    <row r="94" s="34" customFormat="1" ht="20.100000000000001" customHeight="1" x14ac:dyDescent="0.2"/>
    <row r="95" s="34" customFormat="1" ht="20.100000000000001" customHeight="1" x14ac:dyDescent="0.2"/>
    <row r="96" s="34" customFormat="1" ht="20.100000000000001" customHeight="1" x14ac:dyDescent="0.2"/>
    <row r="97" s="34" customFormat="1" ht="20.100000000000001" customHeight="1" x14ac:dyDescent="0.2"/>
    <row r="98" s="34" customFormat="1" ht="20.100000000000001" customHeight="1" x14ac:dyDescent="0.2"/>
    <row r="99" s="34" customFormat="1" ht="20.100000000000001" customHeight="1" x14ac:dyDescent="0.2"/>
    <row r="100" s="34" customFormat="1" ht="20.100000000000001" customHeight="1" x14ac:dyDescent="0.2"/>
    <row r="101" s="34" customFormat="1" ht="20.100000000000001" customHeight="1" x14ac:dyDescent="0.2"/>
    <row r="102" s="34" customFormat="1" ht="20.100000000000001" customHeight="1" x14ac:dyDescent="0.2"/>
    <row r="103" s="34" customFormat="1" ht="20.100000000000001" customHeight="1" x14ac:dyDescent="0.2"/>
    <row r="104" s="34" customFormat="1" ht="20.100000000000001" customHeight="1" x14ac:dyDescent="0.2"/>
    <row r="105" s="34" customFormat="1" ht="20.100000000000001" customHeight="1" x14ac:dyDescent="0.2"/>
    <row r="106" s="34" customFormat="1" ht="20.100000000000001" customHeight="1" x14ac:dyDescent="0.2"/>
    <row r="107" s="34" customFormat="1" ht="20.100000000000001" customHeight="1" x14ac:dyDescent="0.2"/>
    <row r="108" s="34" customFormat="1" ht="20.100000000000001" customHeight="1" x14ac:dyDescent="0.2"/>
    <row r="109" s="34" customFormat="1" ht="20.100000000000001" customHeight="1" x14ac:dyDescent="0.2"/>
    <row r="110" s="34" customFormat="1" ht="20.100000000000001" customHeight="1" x14ac:dyDescent="0.2"/>
    <row r="111" s="34" customFormat="1" ht="20.100000000000001" customHeight="1" x14ac:dyDescent="0.2"/>
    <row r="112" s="34" customFormat="1" ht="20.100000000000001" customHeight="1" x14ac:dyDescent="0.2"/>
    <row r="113" s="34" customFormat="1" ht="20.100000000000001" customHeight="1" x14ac:dyDescent="0.2"/>
    <row r="114" s="34" customFormat="1" ht="20.100000000000001" customHeight="1" x14ac:dyDescent="0.2"/>
    <row r="115" s="34" customFormat="1" ht="20.100000000000001" customHeight="1" x14ac:dyDescent="0.2"/>
    <row r="116" s="34" customFormat="1" ht="20.100000000000001" customHeight="1" x14ac:dyDescent="0.2"/>
    <row r="117" s="34" customFormat="1" ht="20.100000000000001" customHeight="1" x14ac:dyDescent="0.2"/>
    <row r="118" s="34" customFormat="1" ht="20.100000000000001" customHeight="1" x14ac:dyDescent="0.2"/>
    <row r="119" s="34" customFormat="1" x14ac:dyDescent="0.2"/>
    <row r="120" s="34" customFormat="1" x14ac:dyDescent="0.2"/>
    <row r="121" s="34" customFormat="1" x14ac:dyDescent="0.2"/>
    <row r="122" s="34" customFormat="1" x14ac:dyDescent="0.2"/>
    <row r="123" s="34" customFormat="1" x14ac:dyDescent="0.2"/>
    <row r="124" s="34" customFormat="1" x14ac:dyDescent="0.2"/>
    <row r="125" s="34" customFormat="1" x14ac:dyDescent="0.2"/>
    <row r="126" s="34" customFormat="1" x14ac:dyDescent="0.2"/>
    <row r="127" s="34" customFormat="1" x14ac:dyDescent="0.2"/>
    <row r="128" s="34" customFormat="1" x14ac:dyDescent="0.2"/>
    <row r="129" s="34" customFormat="1" x14ac:dyDescent="0.2"/>
    <row r="130" s="34" customFormat="1" x14ac:dyDescent="0.2"/>
    <row r="131" s="34" customFormat="1" x14ac:dyDescent="0.2"/>
    <row r="132" s="34" customFormat="1" x14ac:dyDescent="0.2"/>
    <row r="133" s="34" customFormat="1" x14ac:dyDescent="0.2"/>
    <row r="134" s="34" customFormat="1" x14ac:dyDescent="0.2"/>
    <row r="135" s="34" customFormat="1" x14ac:dyDescent="0.2"/>
    <row r="136" s="34" customFormat="1" x14ac:dyDescent="0.2"/>
    <row r="137" s="34" customFormat="1" x14ac:dyDescent="0.2"/>
    <row r="138" s="34" customFormat="1" x14ac:dyDescent="0.2"/>
    <row r="139" s="34" customFormat="1" x14ac:dyDescent="0.2"/>
    <row r="140" s="34" customFormat="1" x14ac:dyDescent="0.2"/>
    <row r="141" s="34" customFormat="1" x14ac:dyDescent="0.2"/>
    <row r="142" s="34" customFormat="1" x14ac:dyDescent="0.2"/>
    <row r="143" s="34" customFormat="1" x14ac:dyDescent="0.2"/>
    <row r="144" s="34" customFormat="1" x14ac:dyDescent="0.2"/>
    <row r="145" s="34" customFormat="1" x14ac:dyDescent="0.2"/>
    <row r="146" s="34" customFormat="1" x14ac:dyDescent="0.2"/>
    <row r="147" s="34" customFormat="1" x14ac:dyDescent="0.2"/>
    <row r="148" s="34" customFormat="1" x14ac:dyDescent="0.2"/>
    <row r="149" s="34" customFormat="1" x14ac:dyDescent="0.2"/>
    <row r="150" s="34" customFormat="1" x14ac:dyDescent="0.2"/>
    <row r="151" s="34" customFormat="1" x14ac:dyDescent="0.2"/>
    <row r="152" s="34" customFormat="1" x14ac:dyDescent="0.2"/>
    <row r="153" s="34" customFormat="1" x14ac:dyDescent="0.2"/>
    <row r="154" s="34" customFormat="1" x14ac:dyDescent="0.2"/>
    <row r="155" s="34" customFormat="1" x14ac:dyDescent="0.2"/>
    <row r="156" s="34" customFormat="1" x14ac:dyDescent="0.2"/>
    <row r="157" s="34" customFormat="1" x14ac:dyDescent="0.2"/>
    <row r="158" s="34" customFormat="1" x14ac:dyDescent="0.2"/>
    <row r="159" s="34" customFormat="1" x14ac:dyDescent="0.2"/>
    <row r="160" s="34" customFormat="1" x14ac:dyDescent="0.2"/>
    <row r="161" s="34" customFormat="1" x14ac:dyDescent="0.2"/>
    <row r="162" s="34" customFormat="1" x14ac:dyDescent="0.2"/>
    <row r="163" s="34" customFormat="1" x14ac:dyDescent="0.2"/>
    <row r="164" s="34" customFormat="1" x14ac:dyDescent="0.2"/>
    <row r="165" s="34" customFormat="1" x14ac:dyDescent="0.2"/>
    <row r="166" s="34" customFormat="1" x14ac:dyDescent="0.2"/>
    <row r="167" s="34" customFormat="1" x14ac:dyDescent="0.2"/>
    <row r="168" s="34" customFormat="1" x14ac:dyDescent="0.2"/>
    <row r="169" s="34" customFormat="1" x14ac:dyDescent="0.2"/>
    <row r="170" s="34" customFormat="1" x14ac:dyDescent="0.2"/>
    <row r="171" s="34" customFormat="1" x14ac:dyDescent="0.2"/>
    <row r="172" s="34" customFormat="1" x14ac:dyDescent="0.2"/>
    <row r="173" s="34" customFormat="1" x14ac:dyDescent="0.2"/>
    <row r="174" s="34" customFormat="1" x14ac:dyDescent="0.2"/>
    <row r="175" s="34" customFormat="1" x14ac:dyDescent="0.2"/>
    <row r="176" s="34" customFormat="1" x14ac:dyDescent="0.2"/>
    <row r="177" s="34" customFormat="1" x14ac:dyDescent="0.2"/>
    <row r="178" s="34" customFormat="1" x14ac:dyDescent="0.2"/>
    <row r="179" s="34" customFormat="1" x14ac:dyDescent="0.2"/>
    <row r="180" s="34" customFormat="1" x14ac:dyDescent="0.2"/>
    <row r="181" s="34" customFormat="1" x14ac:dyDescent="0.2"/>
    <row r="182" s="34" customFormat="1" x14ac:dyDescent="0.2"/>
    <row r="183" s="34" customFormat="1" x14ac:dyDescent="0.2"/>
    <row r="184" s="34" customFormat="1" x14ac:dyDescent="0.2"/>
    <row r="185" s="34" customFormat="1" x14ac:dyDescent="0.2"/>
    <row r="186" s="34" customFormat="1" x14ac:dyDescent="0.2"/>
    <row r="187" s="34" customFormat="1" x14ac:dyDescent="0.2"/>
    <row r="188" s="34" customFormat="1" x14ac:dyDescent="0.2"/>
    <row r="189" s="34" customFormat="1" x14ac:dyDescent="0.2"/>
    <row r="190" s="34" customFormat="1" x14ac:dyDescent="0.2"/>
    <row r="191" s="34" customFormat="1" x14ac:dyDescent="0.2"/>
    <row r="192" s="34" customFormat="1" x14ac:dyDescent="0.2"/>
    <row r="193" s="34" customFormat="1" x14ac:dyDescent="0.2"/>
    <row r="194" s="34" customFormat="1" x14ac:dyDescent="0.2"/>
    <row r="195" s="34" customFormat="1" x14ac:dyDescent="0.2"/>
    <row r="196" s="34" customFormat="1" x14ac:dyDescent="0.2"/>
    <row r="197" s="34" customFormat="1" x14ac:dyDescent="0.2"/>
    <row r="198" s="34" customFormat="1" x14ac:dyDescent="0.2"/>
    <row r="199" s="34" customFormat="1" x14ac:dyDescent="0.2"/>
    <row r="200" s="34" customFormat="1" x14ac:dyDescent="0.2"/>
    <row r="201" s="34" customFormat="1" x14ac:dyDescent="0.2"/>
    <row r="202" s="34" customFormat="1" x14ac:dyDescent="0.2"/>
    <row r="203" s="34" customFormat="1" x14ac:dyDescent="0.2"/>
    <row r="204" s="34" customFormat="1" x14ac:dyDescent="0.2"/>
    <row r="205" s="34" customFormat="1" x14ac:dyDescent="0.2"/>
    <row r="206" s="34" customFormat="1" x14ac:dyDescent="0.2"/>
    <row r="207" s="34" customFormat="1" x14ac:dyDescent="0.2"/>
    <row r="208" s="34" customFormat="1" x14ac:dyDescent="0.2"/>
    <row r="209" s="34" customFormat="1" x14ac:dyDescent="0.2"/>
    <row r="210" s="34" customFormat="1" x14ac:dyDescent="0.2"/>
    <row r="211" s="34" customFormat="1" x14ac:dyDescent="0.2"/>
    <row r="212" s="34" customFormat="1" x14ac:dyDescent="0.2"/>
    <row r="213" s="34" customFormat="1" x14ac:dyDescent="0.2"/>
  </sheetData>
  <mergeCells count="33">
    <mergeCell ref="E31:E35"/>
    <mergeCell ref="E37:E41"/>
    <mergeCell ref="E43:E47"/>
    <mergeCell ref="E49:E53"/>
    <mergeCell ref="K9:K13"/>
    <mergeCell ref="A29:F29"/>
    <mergeCell ref="L9:L13"/>
    <mergeCell ref="E3:E7"/>
    <mergeCell ref="F3:F7"/>
    <mergeCell ref="H3:H7"/>
    <mergeCell ref="I3:I7"/>
    <mergeCell ref="J3:J7"/>
    <mergeCell ref="K3:K7"/>
    <mergeCell ref="E9:E13"/>
    <mergeCell ref="F9:F13"/>
    <mergeCell ref="L3:L7"/>
    <mergeCell ref="H9:H13"/>
    <mergeCell ref="I9:I13"/>
    <mergeCell ref="J9:J13"/>
    <mergeCell ref="L15:L19"/>
    <mergeCell ref="K21:K25"/>
    <mergeCell ref="L21:L25"/>
    <mergeCell ref="E15:E19"/>
    <mergeCell ref="F15:F19"/>
    <mergeCell ref="E21:E25"/>
    <mergeCell ref="F21:F25"/>
    <mergeCell ref="H21:H25"/>
    <mergeCell ref="I21:I25"/>
    <mergeCell ref="J21:J25"/>
    <mergeCell ref="H15:H19"/>
    <mergeCell ref="I15:I19"/>
    <mergeCell ref="J15:J19"/>
    <mergeCell ref="K15:K19"/>
  </mergeCells>
  <printOptions horizontalCentered="1"/>
  <pageMargins left="0.7" right="0.7" top="1.25" bottom="0.75" header="0.3" footer="0.3"/>
  <pageSetup scale="43" orientation="landscape" r:id="rId1"/>
  <headerFooter>
    <oddHeader xml:space="preserve">&amp;C&amp;20Study B05897
Test #2
</oddHeader>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80158A-F18B-4E17-A8A0-71BC84421B91}">
  <dimension ref="A1:P213"/>
  <sheetViews>
    <sheetView zoomScale="60" zoomScaleNormal="60" workbookViewId="0"/>
  </sheetViews>
  <sheetFormatPr defaultColWidth="9.140625" defaultRowHeight="15" x14ac:dyDescent="0.2"/>
  <cols>
    <col min="1" max="1" width="57.42578125" style="38" customWidth="1"/>
    <col min="2" max="2" width="27.28515625" style="38" bestFit="1" customWidth="1"/>
    <col min="3" max="3" width="24.28515625" style="38" bestFit="1" customWidth="1"/>
    <col min="4" max="4" width="27" style="38" customWidth="1"/>
    <col min="5" max="6" width="17" style="38" customWidth="1"/>
    <col min="7" max="7" width="20.42578125" style="35" customWidth="1"/>
    <col min="8" max="8" width="16.42578125" style="37" customWidth="1"/>
    <col min="9" max="9" width="16.28515625" style="36" bestFit="1" customWidth="1"/>
    <col min="10" max="10" width="25.42578125" style="35" customWidth="1"/>
    <col min="11" max="11" width="14.42578125" style="35" customWidth="1"/>
    <col min="12" max="12" width="18.42578125" style="35" customWidth="1"/>
    <col min="13" max="16384" width="9.140625" style="34"/>
  </cols>
  <sheetData>
    <row r="1" spans="1:16" ht="15.75" thickBot="1" x14ac:dyDescent="0.25"/>
    <row r="2" spans="1:16" s="71" customFormat="1" ht="66" customHeight="1" thickTop="1" thickBot="1" x14ac:dyDescent="0.3">
      <c r="A2" s="78" t="s">
        <v>46</v>
      </c>
      <c r="B2" s="77" t="s">
        <v>47</v>
      </c>
      <c r="C2" s="77" t="s">
        <v>48</v>
      </c>
      <c r="D2" s="77" t="s">
        <v>49</v>
      </c>
      <c r="E2" s="77" t="s">
        <v>50</v>
      </c>
      <c r="F2" s="77" t="s">
        <v>51</v>
      </c>
      <c r="G2" s="76" t="s">
        <v>52</v>
      </c>
      <c r="H2" s="75" t="s">
        <v>53</v>
      </c>
      <c r="I2" s="73" t="s">
        <v>54</v>
      </c>
      <c r="J2" s="74" t="s">
        <v>55</v>
      </c>
      <c r="K2" s="73" t="s">
        <v>20</v>
      </c>
      <c r="L2" s="72" t="s">
        <v>37</v>
      </c>
    </row>
    <row r="3" spans="1:16" s="35" customFormat="1" ht="20.100000000000001" customHeight="1" thickTop="1" x14ac:dyDescent="0.2">
      <c r="A3" s="89" t="s">
        <v>106</v>
      </c>
      <c r="B3" s="109">
        <v>367000</v>
      </c>
      <c r="C3" s="109">
        <v>58.7</v>
      </c>
      <c r="D3" s="109">
        <f>C3*2</f>
        <v>117.4</v>
      </c>
      <c r="E3" s="151">
        <f>AVERAGE(D3:D7)</f>
        <v>247.48000000000002</v>
      </c>
      <c r="F3" s="151">
        <f>STDEV(D3:D7)</f>
        <v>122.79149807702483</v>
      </c>
      <c r="G3" s="111">
        <f t="shared" ref="G3:G26" si="0">LOG(D3)</f>
        <v>2.0696680969115957</v>
      </c>
      <c r="H3" s="153">
        <f>AVERAGE(G3:G7)</f>
        <v>2.3494782890783106</v>
      </c>
      <c r="I3" s="155">
        <f>STDEV(G3:G7)^2</f>
        <v>4.8896683185829334E-2</v>
      </c>
      <c r="J3" s="147">
        <f>P4-H3</f>
        <v>3.2151877751737792</v>
      </c>
      <c r="K3" s="149">
        <f>SQRT(I3)/SQRT(5)</f>
        <v>9.8890528551352511E-2</v>
      </c>
      <c r="L3" s="141">
        <f>1.96*K3</f>
        <v>0.19382543596065091</v>
      </c>
    </row>
    <row r="4" spans="1:16" s="35" customFormat="1" ht="20.100000000000001" customHeight="1" x14ac:dyDescent="0.2">
      <c r="A4" s="90" t="s">
        <v>107</v>
      </c>
      <c r="B4" s="110">
        <v>367000</v>
      </c>
      <c r="C4" s="110">
        <v>112</v>
      </c>
      <c r="D4" s="110">
        <f>C4*2</f>
        <v>224</v>
      </c>
      <c r="E4" s="152"/>
      <c r="F4" s="152"/>
      <c r="G4" s="112">
        <f t="shared" si="0"/>
        <v>2.3502480183341627</v>
      </c>
      <c r="H4" s="154"/>
      <c r="I4" s="156"/>
      <c r="J4" s="148"/>
      <c r="K4" s="150"/>
      <c r="L4" s="142"/>
      <c r="O4" s="97" t="s">
        <v>58</v>
      </c>
      <c r="P4" s="35">
        <f>LOG(B3)</f>
        <v>5.5646660642520898</v>
      </c>
    </row>
    <row r="5" spans="1:16" s="35" customFormat="1" ht="20.100000000000001" customHeight="1" x14ac:dyDescent="0.2">
      <c r="A5" s="90" t="s">
        <v>108</v>
      </c>
      <c r="B5" s="110">
        <v>367000</v>
      </c>
      <c r="C5" s="110">
        <v>213</v>
      </c>
      <c r="D5" s="110">
        <f>C5*2</f>
        <v>426</v>
      </c>
      <c r="E5" s="152"/>
      <c r="F5" s="152"/>
      <c r="G5" s="112">
        <f t="shared" si="0"/>
        <v>2.6294095991027189</v>
      </c>
      <c r="H5" s="154"/>
      <c r="I5" s="156"/>
      <c r="J5" s="148"/>
      <c r="K5" s="150"/>
      <c r="L5" s="142"/>
    </row>
    <row r="6" spans="1:16" s="35" customFormat="1" ht="20.100000000000001" customHeight="1" x14ac:dyDescent="0.2">
      <c r="A6" s="90" t="s">
        <v>109</v>
      </c>
      <c r="B6" s="110">
        <v>367000</v>
      </c>
      <c r="C6" s="110">
        <v>154</v>
      </c>
      <c r="D6" s="110">
        <f>C6*2</f>
        <v>308</v>
      </c>
      <c r="E6" s="152"/>
      <c r="F6" s="152"/>
      <c r="G6" s="112">
        <f t="shared" si="0"/>
        <v>2.4885507165004443</v>
      </c>
      <c r="H6" s="154"/>
      <c r="I6" s="156"/>
      <c r="J6" s="148"/>
      <c r="K6" s="150"/>
      <c r="L6" s="142"/>
    </row>
    <row r="7" spans="1:16" s="35" customFormat="1" ht="19.5" customHeight="1" thickBot="1" x14ac:dyDescent="0.25">
      <c r="A7" s="90" t="s">
        <v>110</v>
      </c>
      <c r="B7" s="110">
        <v>367000</v>
      </c>
      <c r="C7" s="110">
        <v>81</v>
      </c>
      <c r="D7" s="110">
        <f>C7*2</f>
        <v>162</v>
      </c>
      <c r="E7" s="152"/>
      <c r="F7" s="152"/>
      <c r="G7" s="112">
        <f t="shared" si="0"/>
        <v>2.2095150145426308</v>
      </c>
      <c r="H7" s="154"/>
      <c r="I7" s="156"/>
      <c r="J7" s="148"/>
      <c r="K7" s="150"/>
      <c r="L7" s="142"/>
    </row>
    <row r="8" spans="1:16" s="35" customFormat="1" ht="19.5" customHeight="1" thickBot="1" x14ac:dyDescent="0.25">
      <c r="A8" s="91" t="s">
        <v>111</v>
      </c>
      <c r="B8" s="92">
        <v>0</v>
      </c>
      <c r="C8" s="92">
        <v>0</v>
      </c>
      <c r="D8" s="92">
        <v>0</v>
      </c>
      <c r="E8" s="55"/>
      <c r="F8" s="55"/>
      <c r="G8" s="54" t="e">
        <f t="shared" si="0"/>
        <v>#NUM!</v>
      </c>
      <c r="H8" s="53"/>
      <c r="I8" s="70"/>
      <c r="J8" s="64"/>
      <c r="K8" s="63"/>
      <c r="L8" s="62"/>
    </row>
    <row r="9" spans="1:16" s="35" customFormat="1" ht="20.100000000000001" customHeight="1" thickTop="1" x14ac:dyDescent="0.2">
      <c r="A9" s="69" t="s">
        <v>112</v>
      </c>
      <c r="B9" s="105">
        <v>367000</v>
      </c>
      <c r="C9" s="105" t="s">
        <v>32</v>
      </c>
      <c r="D9" s="105">
        <v>1</v>
      </c>
      <c r="E9" s="143">
        <f>AVERAGE(D9:D13)</f>
        <v>8.6</v>
      </c>
      <c r="F9" s="143">
        <f>STDEV(D9:D13)</f>
        <v>10.406728592598157</v>
      </c>
      <c r="G9" s="107">
        <f t="shared" si="0"/>
        <v>0</v>
      </c>
      <c r="H9" s="145">
        <f>AVERAGE(G9:G13)</f>
        <v>0.52041199826559248</v>
      </c>
      <c r="I9" s="145">
        <f>STDEV(G9:G13)^2</f>
        <v>0.50780371488522569</v>
      </c>
      <c r="J9" s="147">
        <f>$H$3-H9</f>
        <v>1.829066290812718</v>
      </c>
      <c r="K9" s="149">
        <f>SQRT(I9)/SQRT(5)</f>
        <v>0.31868596294321644</v>
      </c>
      <c r="L9" s="141">
        <f>1.96*K9</f>
        <v>0.62462448736870424</v>
      </c>
    </row>
    <row r="10" spans="1:16" s="35" customFormat="1" ht="20.100000000000001" customHeight="1" x14ac:dyDescent="0.2">
      <c r="A10" s="47" t="s">
        <v>113</v>
      </c>
      <c r="B10" s="106">
        <v>367000</v>
      </c>
      <c r="C10" s="106" t="s">
        <v>114</v>
      </c>
      <c r="D10" s="106">
        <v>20</v>
      </c>
      <c r="E10" s="144"/>
      <c r="F10" s="144"/>
      <c r="G10" s="108">
        <f t="shared" si="0"/>
        <v>1.3010299956639813</v>
      </c>
      <c r="H10" s="146"/>
      <c r="I10" s="146"/>
      <c r="J10" s="148"/>
      <c r="K10" s="150"/>
      <c r="L10" s="142"/>
    </row>
    <row r="11" spans="1:16" s="35" customFormat="1" ht="20.100000000000001" customHeight="1" x14ac:dyDescent="0.2">
      <c r="A11" s="47" t="s">
        <v>115</v>
      </c>
      <c r="B11" s="106">
        <v>367000</v>
      </c>
      <c r="C11" s="106" t="s">
        <v>114</v>
      </c>
      <c r="D11" s="106">
        <v>20</v>
      </c>
      <c r="E11" s="144"/>
      <c r="F11" s="144"/>
      <c r="G11" s="108">
        <f t="shared" si="0"/>
        <v>1.3010299956639813</v>
      </c>
      <c r="H11" s="146"/>
      <c r="I11" s="146"/>
      <c r="J11" s="148"/>
      <c r="K11" s="150"/>
      <c r="L11" s="142"/>
    </row>
    <row r="12" spans="1:16" s="35" customFormat="1" ht="20.100000000000001" customHeight="1" x14ac:dyDescent="0.2">
      <c r="A12" s="47" t="s">
        <v>116</v>
      </c>
      <c r="B12" s="106">
        <v>367000</v>
      </c>
      <c r="C12" s="102" t="s">
        <v>32</v>
      </c>
      <c r="D12" s="106">
        <v>1</v>
      </c>
      <c r="E12" s="144"/>
      <c r="F12" s="144"/>
      <c r="G12" s="108">
        <f t="shared" si="0"/>
        <v>0</v>
      </c>
      <c r="H12" s="146"/>
      <c r="I12" s="146"/>
      <c r="J12" s="148"/>
      <c r="K12" s="150"/>
      <c r="L12" s="142"/>
    </row>
    <row r="13" spans="1:16" ht="20.100000000000001" customHeight="1" thickBot="1" x14ac:dyDescent="0.25">
      <c r="A13" s="47" t="s">
        <v>117</v>
      </c>
      <c r="B13" s="106">
        <v>367000</v>
      </c>
      <c r="C13" s="106" t="s">
        <v>32</v>
      </c>
      <c r="D13" s="106">
        <v>1</v>
      </c>
      <c r="E13" s="144"/>
      <c r="F13" s="144"/>
      <c r="G13" s="108">
        <f t="shared" si="0"/>
        <v>0</v>
      </c>
      <c r="H13" s="146"/>
      <c r="I13" s="146"/>
      <c r="J13" s="148"/>
      <c r="K13" s="150"/>
      <c r="L13" s="142"/>
    </row>
    <row r="14" spans="1:16" ht="20.100000000000001" customHeight="1" thickBot="1" x14ac:dyDescent="0.25">
      <c r="A14" s="68" t="s">
        <v>118</v>
      </c>
      <c r="B14" s="67">
        <v>0</v>
      </c>
      <c r="C14" s="67" t="s">
        <v>32</v>
      </c>
      <c r="D14" s="67">
        <v>0</v>
      </c>
      <c r="E14" s="55"/>
      <c r="F14" s="55"/>
      <c r="G14" s="54" t="e">
        <f t="shared" si="0"/>
        <v>#NUM!</v>
      </c>
      <c r="H14" s="53"/>
      <c r="I14" s="53"/>
      <c r="J14" s="52"/>
      <c r="K14" s="51"/>
      <c r="L14" s="50"/>
    </row>
    <row r="15" spans="1:16" s="35" customFormat="1" ht="20.100000000000001" customHeight="1" thickTop="1" x14ac:dyDescent="0.2">
      <c r="A15" s="69" t="s">
        <v>119</v>
      </c>
      <c r="B15" s="105">
        <v>367000</v>
      </c>
      <c r="C15" s="101" t="s">
        <v>32</v>
      </c>
      <c r="D15" s="101">
        <v>1</v>
      </c>
      <c r="E15" s="168">
        <f>AVERAGE(D15:D19)</f>
        <v>1</v>
      </c>
      <c r="F15" s="168">
        <f>STDEV(D15:D19)</f>
        <v>0</v>
      </c>
      <c r="G15" s="103">
        <f t="shared" si="0"/>
        <v>0</v>
      </c>
      <c r="H15" s="170">
        <f>AVERAGE(G15:G19)</f>
        <v>0</v>
      </c>
      <c r="I15" s="170">
        <f>STDEV(G15:G19)^2</f>
        <v>0</v>
      </c>
      <c r="J15" s="147">
        <f>$H$3-H15</f>
        <v>2.3494782890783106</v>
      </c>
      <c r="K15" s="164">
        <f>SQRT(I15)/SQRT(5)</f>
        <v>0</v>
      </c>
      <c r="L15" s="166">
        <f>1.96*K15</f>
        <v>0</v>
      </c>
    </row>
    <row r="16" spans="1:16" s="35" customFormat="1" ht="20.100000000000001" customHeight="1" x14ac:dyDescent="0.2">
      <c r="A16" s="47" t="s">
        <v>120</v>
      </c>
      <c r="B16" s="106">
        <v>367000</v>
      </c>
      <c r="C16" s="102" t="s">
        <v>32</v>
      </c>
      <c r="D16" s="102">
        <v>1</v>
      </c>
      <c r="E16" s="169"/>
      <c r="F16" s="169"/>
      <c r="G16" s="104">
        <f t="shared" si="0"/>
        <v>0</v>
      </c>
      <c r="H16" s="171"/>
      <c r="I16" s="171"/>
      <c r="J16" s="148"/>
      <c r="K16" s="165"/>
      <c r="L16" s="167"/>
    </row>
    <row r="17" spans="1:12" s="35" customFormat="1" ht="20.100000000000001" customHeight="1" x14ac:dyDescent="0.2">
      <c r="A17" s="47" t="s">
        <v>121</v>
      </c>
      <c r="B17" s="106">
        <v>367000</v>
      </c>
      <c r="C17" s="102" t="s">
        <v>32</v>
      </c>
      <c r="D17" s="102">
        <v>1</v>
      </c>
      <c r="E17" s="169"/>
      <c r="F17" s="169"/>
      <c r="G17" s="104">
        <f t="shared" si="0"/>
        <v>0</v>
      </c>
      <c r="H17" s="171"/>
      <c r="I17" s="171"/>
      <c r="J17" s="148"/>
      <c r="K17" s="165"/>
      <c r="L17" s="167"/>
    </row>
    <row r="18" spans="1:12" s="35" customFormat="1" ht="20.100000000000001" customHeight="1" x14ac:dyDescent="0.2">
      <c r="A18" s="47" t="s">
        <v>122</v>
      </c>
      <c r="B18" s="106">
        <v>367000</v>
      </c>
      <c r="C18" s="102" t="s">
        <v>32</v>
      </c>
      <c r="D18" s="102">
        <v>1</v>
      </c>
      <c r="E18" s="169"/>
      <c r="F18" s="169"/>
      <c r="G18" s="104">
        <f t="shared" si="0"/>
        <v>0</v>
      </c>
      <c r="H18" s="171"/>
      <c r="I18" s="171"/>
      <c r="J18" s="148"/>
      <c r="K18" s="165"/>
      <c r="L18" s="167"/>
    </row>
    <row r="19" spans="1:12" ht="20.100000000000001" customHeight="1" thickBot="1" x14ac:dyDescent="0.25">
      <c r="A19" s="47" t="s">
        <v>123</v>
      </c>
      <c r="B19" s="106">
        <v>367000</v>
      </c>
      <c r="C19" s="102" t="s">
        <v>32</v>
      </c>
      <c r="D19" s="102">
        <v>1</v>
      </c>
      <c r="E19" s="169"/>
      <c r="F19" s="169"/>
      <c r="G19" s="104">
        <f t="shared" si="0"/>
        <v>0</v>
      </c>
      <c r="H19" s="171"/>
      <c r="I19" s="171"/>
      <c r="J19" s="148"/>
      <c r="K19" s="165"/>
      <c r="L19" s="167"/>
    </row>
    <row r="20" spans="1:12" ht="20.100000000000001" customHeight="1" thickBot="1" x14ac:dyDescent="0.25">
      <c r="A20" s="68" t="s">
        <v>124</v>
      </c>
      <c r="B20" s="67">
        <v>0</v>
      </c>
      <c r="C20" s="80" t="s">
        <v>32</v>
      </c>
      <c r="D20" s="80">
        <v>0</v>
      </c>
      <c r="E20" s="55"/>
      <c r="F20" s="55"/>
      <c r="G20" s="54" t="e">
        <f t="shared" si="0"/>
        <v>#NUM!</v>
      </c>
      <c r="H20" s="53"/>
      <c r="I20" s="53"/>
      <c r="J20" s="52"/>
      <c r="K20" s="51"/>
      <c r="L20" s="50"/>
    </row>
    <row r="21" spans="1:12" s="35" customFormat="1" ht="20.100000000000001" customHeight="1" thickTop="1" x14ac:dyDescent="0.2">
      <c r="A21" s="69" t="s">
        <v>125</v>
      </c>
      <c r="B21" s="105">
        <v>367000</v>
      </c>
      <c r="C21" s="101" t="s">
        <v>32</v>
      </c>
      <c r="D21" s="101">
        <v>1</v>
      </c>
      <c r="E21" s="168">
        <f>AVERAGE(D21:D25)</f>
        <v>1</v>
      </c>
      <c r="F21" s="168">
        <f>STDEV(D21:D25)</f>
        <v>0</v>
      </c>
      <c r="G21" s="103">
        <f t="shared" si="0"/>
        <v>0</v>
      </c>
      <c r="H21" s="170">
        <f>AVERAGE(G21:G25)</f>
        <v>0</v>
      </c>
      <c r="I21" s="170">
        <f>STDEV(G21:G25)^2</f>
        <v>0</v>
      </c>
      <c r="J21" s="147">
        <f>$H$3-H21</f>
        <v>2.3494782890783106</v>
      </c>
      <c r="K21" s="164">
        <f>SQRT(I21)/SQRT(5)</f>
        <v>0</v>
      </c>
      <c r="L21" s="166">
        <f>1.96*K21</f>
        <v>0</v>
      </c>
    </row>
    <row r="22" spans="1:12" s="35" customFormat="1" ht="20.100000000000001" customHeight="1" x14ac:dyDescent="0.2">
      <c r="A22" s="47" t="s">
        <v>126</v>
      </c>
      <c r="B22" s="106">
        <v>367000</v>
      </c>
      <c r="C22" s="102" t="s">
        <v>32</v>
      </c>
      <c r="D22" s="102">
        <v>1</v>
      </c>
      <c r="E22" s="169"/>
      <c r="F22" s="169"/>
      <c r="G22" s="104">
        <f t="shared" si="0"/>
        <v>0</v>
      </c>
      <c r="H22" s="171"/>
      <c r="I22" s="171"/>
      <c r="J22" s="148"/>
      <c r="K22" s="165"/>
      <c r="L22" s="167"/>
    </row>
    <row r="23" spans="1:12" s="35" customFormat="1" ht="20.100000000000001" customHeight="1" x14ac:dyDescent="0.2">
      <c r="A23" s="47" t="s">
        <v>127</v>
      </c>
      <c r="B23" s="106">
        <v>367000</v>
      </c>
      <c r="C23" s="102" t="s">
        <v>32</v>
      </c>
      <c r="D23" s="102">
        <v>1</v>
      </c>
      <c r="E23" s="169"/>
      <c r="F23" s="169"/>
      <c r="G23" s="104">
        <f t="shared" si="0"/>
        <v>0</v>
      </c>
      <c r="H23" s="171"/>
      <c r="I23" s="171"/>
      <c r="J23" s="148"/>
      <c r="K23" s="165"/>
      <c r="L23" s="167"/>
    </row>
    <row r="24" spans="1:12" s="35" customFormat="1" ht="20.100000000000001" customHeight="1" x14ac:dyDescent="0.2">
      <c r="A24" s="47" t="s">
        <v>128</v>
      </c>
      <c r="B24" s="106">
        <v>367000</v>
      </c>
      <c r="C24" s="102" t="s">
        <v>32</v>
      </c>
      <c r="D24" s="102">
        <v>1</v>
      </c>
      <c r="E24" s="169"/>
      <c r="F24" s="169"/>
      <c r="G24" s="104">
        <f t="shared" si="0"/>
        <v>0</v>
      </c>
      <c r="H24" s="171"/>
      <c r="I24" s="171"/>
      <c r="J24" s="148"/>
      <c r="K24" s="165"/>
      <c r="L24" s="167"/>
    </row>
    <row r="25" spans="1:12" ht="20.100000000000001" customHeight="1" thickBot="1" x14ac:dyDescent="0.25">
      <c r="A25" s="47" t="s">
        <v>129</v>
      </c>
      <c r="B25" s="106">
        <v>367000</v>
      </c>
      <c r="C25" s="46" t="s">
        <v>32</v>
      </c>
      <c r="D25" s="102">
        <v>1</v>
      </c>
      <c r="E25" s="169"/>
      <c r="F25" s="169"/>
      <c r="G25" s="104">
        <f t="shared" si="0"/>
        <v>0</v>
      </c>
      <c r="H25" s="171"/>
      <c r="I25" s="171"/>
      <c r="J25" s="148"/>
      <c r="K25" s="165"/>
      <c r="L25" s="167"/>
    </row>
    <row r="26" spans="1:12" ht="20.100000000000001" customHeight="1" thickBot="1" x14ac:dyDescent="0.25">
      <c r="A26" s="45" t="s">
        <v>130</v>
      </c>
      <c r="B26" s="44">
        <v>0</v>
      </c>
      <c r="C26" s="44" t="s">
        <v>32</v>
      </c>
      <c r="D26" s="44">
        <v>0</v>
      </c>
      <c r="E26" s="43"/>
      <c r="F26" s="43"/>
      <c r="G26" s="42" t="e">
        <f t="shared" si="0"/>
        <v>#NUM!</v>
      </c>
      <c r="H26" s="42"/>
      <c r="I26" s="42"/>
      <c r="J26" s="41"/>
      <c r="K26" s="40"/>
      <c r="L26" s="39"/>
    </row>
    <row r="27" spans="1:12" ht="15.75" thickTop="1" x14ac:dyDescent="0.2">
      <c r="A27" s="34"/>
      <c r="B27" s="34"/>
      <c r="C27" s="34"/>
      <c r="D27" s="34"/>
      <c r="E27" s="34"/>
      <c r="F27" s="34"/>
      <c r="G27" s="34"/>
      <c r="H27" s="34"/>
      <c r="I27" s="34"/>
      <c r="J27" s="34"/>
      <c r="K27" s="34"/>
      <c r="L27" s="34"/>
    </row>
    <row r="28" spans="1:12" ht="20.100000000000001" customHeight="1" x14ac:dyDescent="0.2">
      <c r="A28" s="34"/>
      <c r="B28" s="34"/>
      <c r="C28" s="34"/>
      <c r="D28" s="34"/>
      <c r="E28" s="34"/>
      <c r="F28" s="34"/>
      <c r="G28" s="34"/>
      <c r="H28" s="34"/>
      <c r="I28" s="34"/>
      <c r="J28" s="34"/>
      <c r="K28" s="34"/>
      <c r="L28" s="34"/>
    </row>
    <row r="29" spans="1:12" ht="36" customHeight="1" x14ac:dyDescent="0.2">
      <c r="A29" s="163" t="s">
        <v>81</v>
      </c>
      <c r="B29" s="163"/>
      <c r="C29" s="163"/>
      <c r="D29" s="163"/>
      <c r="E29" s="163"/>
      <c r="F29" s="163"/>
      <c r="G29" s="34"/>
      <c r="H29" s="34"/>
      <c r="I29" s="34"/>
      <c r="J29" s="34"/>
      <c r="K29" s="34"/>
      <c r="L29" s="34"/>
    </row>
    <row r="30" spans="1:12" ht="48.75" customHeight="1" x14ac:dyDescent="0.2">
      <c r="A30" s="78" t="s">
        <v>46</v>
      </c>
      <c r="B30" s="77" t="s">
        <v>47</v>
      </c>
      <c r="C30" s="77" t="s">
        <v>48</v>
      </c>
      <c r="D30" s="77" t="s">
        <v>49</v>
      </c>
      <c r="E30" s="77" t="s">
        <v>50</v>
      </c>
      <c r="F30" s="34"/>
      <c r="G30" s="34"/>
      <c r="H30" s="34"/>
      <c r="I30" s="34"/>
      <c r="J30" s="34"/>
      <c r="K30" s="34"/>
      <c r="L30" s="34"/>
    </row>
    <row r="31" spans="1:12" ht="20.100000000000001" customHeight="1" x14ac:dyDescent="0.2">
      <c r="A31" s="89" t="s">
        <v>106</v>
      </c>
      <c r="B31" s="119">
        <v>367000</v>
      </c>
      <c r="C31" s="119">
        <v>58.7</v>
      </c>
      <c r="D31" s="119">
        <f>C31*2</f>
        <v>117.4</v>
      </c>
      <c r="E31" s="157">
        <f>AVERAGE(D31:D35)</f>
        <v>247.48000000000002</v>
      </c>
      <c r="F31" s="34"/>
      <c r="G31" s="34"/>
      <c r="H31" s="34"/>
      <c r="I31" s="34"/>
      <c r="J31" s="34"/>
      <c r="K31" s="34"/>
      <c r="L31" s="34"/>
    </row>
    <row r="32" spans="1:12" ht="20.100000000000001" customHeight="1" x14ac:dyDescent="0.2">
      <c r="A32" s="90" t="s">
        <v>107</v>
      </c>
      <c r="B32" s="120">
        <v>367000</v>
      </c>
      <c r="C32" s="120">
        <v>112</v>
      </c>
      <c r="D32" s="120">
        <f>C32*2</f>
        <v>224</v>
      </c>
      <c r="E32" s="158"/>
      <c r="F32" s="34"/>
      <c r="G32" s="34"/>
      <c r="H32" s="34"/>
      <c r="I32" s="34"/>
      <c r="J32" s="34"/>
      <c r="K32" s="34"/>
      <c r="L32" s="34"/>
    </row>
    <row r="33" spans="1:12" ht="20.100000000000001" customHeight="1" x14ac:dyDescent="0.2">
      <c r="A33" s="90" t="s">
        <v>108</v>
      </c>
      <c r="B33" s="120">
        <v>367000</v>
      </c>
      <c r="C33" s="120">
        <v>213</v>
      </c>
      <c r="D33" s="120">
        <f>C33*2</f>
        <v>426</v>
      </c>
      <c r="E33" s="158"/>
      <c r="F33" s="34"/>
      <c r="G33" s="34"/>
      <c r="H33" s="34"/>
      <c r="I33" s="34"/>
      <c r="J33" s="34"/>
      <c r="K33" s="34"/>
      <c r="L33" s="34"/>
    </row>
    <row r="34" spans="1:12" ht="20.100000000000001" customHeight="1" x14ac:dyDescent="0.2">
      <c r="A34" s="90" t="s">
        <v>109</v>
      </c>
      <c r="B34" s="120">
        <v>367000</v>
      </c>
      <c r="C34" s="120">
        <v>154</v>
      </c>
      <c r="D34" s="120">
        <f>C34*2</f>
        <v>308</v>
      </c>
      <c r="E34" s="158"/>
      <c r="F34" s="34"/>
      <c r="G34" s="34"/>
      <c r="H34" s="34"/>
      <c r="I34" s="34"/>
      <c r="J34" s="34"/>
      <c r="K34" s="34"/>
      <c r="L34" s="34"/>
    </row>
    <row r="35" spans="1:12" ht="20.100000000000001" customHeight="1" x14ac:dyDescent="0.2">
      <c r="A35" s="90" t="s">
        <v>110</v>
      </c>
      <c r="B35" s="120">
        <v>367000</v>
      </c>
      <c r="C35" s="120">
        <v>81</v>
      </c>
      <c r="D35" s="120">
        <f>C35*2</f>
        <v>162</v>
      </c>
      <c r="E35" s="158"/>
      <c r="F35" s="34"/>
      <c r="G35" s="34"/>
      <c r="H35" s="34"/>
      <c r="I35" s="34"/>
      <c r="J35" s="34"/>
      <c r="K35" s="34"/>
      <c r="L35" s="34"/>
    </row>
    <row r="36" spans="1:12" ht="20.100000000000001" customHeight="1" x14ac:dyDescent="0.2">
      <c r="A36" s="91" t="s">
        <v>111</v>
      </c>
      <c r="B36" s="121">
        <v>0</v>
      </c>
      <c r="C36" s="121">
        <v>0</v>
      </c>
      <c r="D36" s="121">
        <v>0</v>
      </c>
      <c r="E36" s="118"/>
      <c r="F36" s="34"/>
      <c r="G36" s="34"/>
      <c r="H36" s="34"/>
      <c r="I36" s="34"/>
      <c r="J36" s="34"/>
      <c r="K36" s="34"/>
      <c r="L36" s="34"/>
    </row>
    <row r="37" spans="1:12" ht="20.100000000000001" customHeight="1" x14ac:dyDescent="0.2">
      <c r="A37" s="69" t="s">
        <v>112</v>
      </c>
      <c r="B37" s="122">
        <v>367000</v>
      </c>
      <c r="C37" s="122" t="s">
        <v>32</v>
      </c>
      <c r="D37" s="122">
        <v>1</v>
      </c>
      <c r="E37" s="159">
        <f>AVERAGE(D37:D41)</f>
        <v>8.6</v>
      </c>
      <c r="F37" s="34"/>
      <c r="G37" s="34"/>
      <c r="H37" s="34"/>
      <c r="I37" s="34"/>
      <c r="J37" s="34"/>
      <c r="K37" s="34"/>
      <c r="L37" s="34"/>
    </row>
    <row r="38" spans="1:12" ht="20.100000000000001" customHeight="1" x14ac:dyDescent="0.2">
      <c r="A38" s="47" t="s">
        <v>113</v>
      </c>
      <c r="B38" s="113">
        <v>367000</v>
      </c>
      <c r="C38" s="113" t="s">
        <v>114</v>
      </c>
      <c r="D38" s="113">
        <v>20</v>
      </c>
      <c r="E38" s="160"/>
      <c r="F38" s="34"/>
      <c r="G38" s="34"/>
      <c r="H38" s="34"/>
      <c r="I38" s="34"/>
      <c r="J38" s="34"/>
      <c r="K38" s="34"/>
      <c r="L38" s="34"/>
    </row>
    <row r="39" spans="1:12" ht="20.100000000000001" customHeight="1" x14ac:dyDescent="0.2">
      <c r="A39" s="47" t="s">
        <v>115</v>
      </c>
      <c r="B39" s="113">
        <v>367000</v>
      </c>
      <c r="C39" s="113" t="s">
        <v>114</v>
      </c>
      <c r="D39" s="113">
        <v>20</v>
      </c>
      <c r="E39" s="160"/>
      <c r="F39" s="34"/>
      <c r="G39" s="34"/>
      <c r="H39" s="34"/>
      <c r="I39" s="34"/>
      <c r="J39" s="34"/>
      <c r="K39" s="34"/>
      <c r="L39" s="34"/>
    </row>
    <row r="40" spans="1:12" ht="20.100000000000001" customHeight="1" x14ac:dyDescent="0.2">
      <c r="A40" s="47" t="s">
        <v>116</v>
      </c>
      <c r="B40" s="113">
        <v>367000</v>
      </c>
      <c r="C40" s="115" t="s">
        <v>32</v>
      </c>
      <c r="D40" s="113">
        <v>1</v>
      </c>
      <c r="E40" s="160"/>
      <c r="F40" s="34"/>
      <c r="G40" s="34"/>
      <c r="H40" s="34"/>
      <c r="I40" s="34"/>
      <c r="J40" s="34"/>
      <c r="K40" s="34"/>
      <c r="L40" s="34"/>
    </row>
    <row r="41" spans="1:12" ht="20.100000000000001" customHeight="1" x14ac:dyDescent="0.2">
      <c r="A41" s="47" t="s">
        <v>117</v>
      </c>
      <c r="B41" s="113">
        <v>367000</v>
      </c>
      <c r="C41" s="113" t="s">
        <v>32</v>
      </c>
      <c r="D41" s="113">
        <v>1</v>
      </c>
      <c r="E41" s="160"/>
      <c r="F41" s="34"/>
      <c r="G41" s="34"/>
      <c r="H41" s="34"/>
      <c r="I41" s="34"/>
      <c r="J41" s="34"/>
      <c r="K41" s="34"/>
      <c r="L41" s="34"/>
    </row>
    <row r="42" spans="1:12" ht="20.100000000000001" customHeight="1" x14ac:dyDescent="0.2">
      <c r="A42" s="68" t="s">
        <v>118</v>
      </c>
      <c r="B42" s="116">
        <v>0</v>
      </c>
      <c r="C42" s="116" t="s">
        <v>32</v>
      </c>
      <c r="D42" s="116">
        <v>0</v>
      </c>
      <c r="E42" s="118"/>
      <c r="F42" s="34"/>
      <c r="G42" s="34"/>
      <c r="H42" s="34"/>
      <c r="I42" s="34"/>
      <c r="J42" s="34"/>
      <c r="K42" s="34"/>
      <c r="L42" s="34"/>
    </row>
    <row r="43" spans="1:12" ht="20.100000000000001" customHeight="1" x14ac:dyDescent="0.2">
      <c r="A43" s="69" t="s">
        <v>119</v>
      </c>
      <c r="B43" s="122">
        <v>367000</v>
      </c>
      <c r="C43" s="123" t="s">
        <v>32</v>
      </c>
      <c r="D43" s="123">
        <v>1</v>
      </c>
      <c r="E43" s="161">
        <f>AVERAGE(D43:D47)</f>
        <v>1</v>
      </c>
      <c r="F43" s="34"/>
      <c r="G43" s="34"/>
      <c r="H43" s="34"/>
      <c r="I43" s="34"/>
      <c r="J43" s="34"/>
      <c r="K43" s="34"/>
      <c r="L43" s="34"/>
    </row>
    <row r="44" spans="1:12" ht="20.100000000000001" customHeight="1" x14ac:dyDescent="0.2">
      <c r="A44" s="47" t="s">
        <v>120</v>
      </c>
      <c r="B44" s="113">
        <v>367000</v>
      </c>
      <c r="C44" s="115" t="s">
        <v>32</v>
      </c>
      <c r="D44" s="115">
        <v>1</v>
      </c>
      <c r="E44" s="162"/>
      <c r="F44" s="34"/>
      <c r="G44" s="34"/>
      <c r="H44" s="34"/>
      <c r="I44" s="34"/>
      <c r="J44" s="34"/>
      <c r="K44" s="34"/>
      <c r="L44" s="34"/>
    </row>
    <row r="45" spans="1:12" ht="20.100000000000001" customHeight="1" x14ac:dyDescent="0.2">
      <c r="A45" s="47" t="s">
        <v>121</v>
      </c>
      <c r="B45" s="113">
        <v>367000</v>
      </c>
      <c r="C45" s="115" t="s">
        <v>32</v>
      </c>
      <c r="D45" s="115">
        <v>1</v>
      </c>
      <c r="E45" s="162"/>
      <c r="F45" s="34"/>
      <c r="G45" s="34"/>
      <c r="H45" s="34"/>
      <c r="I45" s="34"/>
      <c r="J45" s="34"/>
      <c r="K45" s="34"/>
      <c r="L45" s="34"/>
    </row>
    <row r="46" spans="1:12" ht="20.100000000000001" customHeight="1" x14ac:dyDescent="0.2">
      <c r="A46" s="47" t="s">
        <v>122</v>
      </c>
      <c r="B46" s="113">
        <v>367000</v>
      </c>
      <c r="C46" s="115" t="s">
        <v>32</v>
      </c>
      <c r="D46" s="115">
        <v>1</v>
      </c>
      <c r="E46" s="162"/>
      <c r="F46" s="34"/>
      <c r="G46" s="34"/>
      <c r="H46" s="34"/>
      <c r="I46" s="34"/>
      <c r="J46" s="34"/>
      <c r="K46" s="34"/>
      <c r="L46" s="34"/>
    </row>
    <row r="47" spans="1:12" ht="20.100000000000001" customHeight="1" x14ac:dyDescent="0.2">
      <c r="A47" s="47" t="s">
        <v>123</v>
      </c>
      <c r="B47" s="113">
        <v>367000</v>
      </c>
      <c r="C47" s="115" t="s">
        <v>32</v>
      </c>
      <c r="D47" s="115">
        <v>1</v>
      </c>
      <c r="E47" s="162"/>
      <c r="F47" s="34"/>
      <c r="G47" s="34"/>
      <c r="H47" s="34"/>
      <c r="I47" s="34"/>
      <c r="J47" s="34"/>
      <c r="K47" s="34"/>
      <c r="L47" s="34"/>
    </row>
    <row r="48" spans="1:12" ht="20.100000000000001" customHeight="1" x14ac:dyDescent="0.2">
      <c r="A48" s="68" t="s">
        <v>124</v>
      </c>
      <c r="B48" s="116">
        <v>0</v>
      </c>
      <c r="C48" s="131" t="s">
        <v>32</v>
      </c>
      <c r="D48" s="131">
        <v>0</v>
      </c>
      <c r="E48" s="118"/>
      <c r="F48" s="34"/>
      <c r="G48" s="34"/>
      <c r="H48" s="34"/>
      <c r="I48" s="34"/>
      <c r="J48" s="34"/>
      <c r="K48" s="34"/>
      <c r="L48" s="34"/>
    </row>
    <row r="49" spans="1:12" ht="20.100000000000001" customHeight="1" x14ac:dyDescent="0.2">
      <c r="A49" s="69" t="s">
        <v>125</v>
      </c>
      <c r="B49" s="122">
        <v>367000</v>
      </c>
      <c r="C49" s="123" t="s">
        <v>32</v>
      </c>
      <c r="D49" s="123">
        <v>1</v>
      </c>
      <c r="E49" s="161">
        <f>AVERAGE(D49:D53)</f>
        <v>1</v>
      </c>
      <c r="F49" s="34"/>
      <c r="G49" s="34"/>
      <c r="H49" s="34"/>
      <c r="I49" s="34"/>
      <c r="J49" s="34"/>
      <c r="K49" s="34"/>
      <c r="L49" s="34"/>
    </row>
    <row r="50" spans="1:12" ht="20.100000000000001" customHeight="1" x14ac:dyDescent="0.2">
      <c r="A50" s="47" t="s">
        <v>126</v>
      </c>
      <c r="B50" s="113">
        <v>367000</v>
      </c>
      <c r="C50" s="115" t="s">
        <v>32</v>
      </c>
      <c r="D50" s="115">
        <v>1</v>
      </c>
      <c r="E50" s="162"/>
      <c r="F50" s="34"/>
      <c r="G50" s="34"/>
      <c r="H50" s="34"/>
      <c r="I50" s="34"/>
      <c r="J50" s="34"/>
      <c r="K50" s="34"/>
      <c r="L50" s="34"/>
    </row>
    <row r="51" spans="1:12" ht="20.100000000000001" customHeight="1" x14ac:dyDescent="0.2">
      <c r="A51" s="47" t="s">
        <v>127</v>
      </c>
      <c r="B51" s="113">
        <v>367000</v>
      </c>
      <c r="C51" s="115" t="s">
        <v>32</v>
      </c>
      <c r="D51" s="115">
        <v>1</v>
      </c>
      <c r="E51" s="162"/>
      <c r="F51" s="34"/>
      <c r="G51" s="34"/>
      <c r="H51" s="34"/>
      <c r="I51" s="34"/>
      <c r="J51" s="34"/>
      <c r="K51" s="34"/>
      <c r="L51" s="34"/>
    </row>
    <row r="52" spans="1:12" ht="20.100000000000001" customHeight="1" x14ac:dyDescent="0.2">
      <c r="A52" s="47" t="s">
        <v>128</v>
      </c>
      <c r="B52" s="113">
        <v>367000</v>
      </c>
      <c r="C52" s="115" t="s">
        <v>32</v>
      </c>
      <c r="D52" s="115">
        <v>1</v>
      </c>
      <c r="E52" s="162"/>
      <c r="F52" s="34"/>
      <c r="G52" s="34"/>
      <c r="H52" s="34"/>
      <c r="I52" s="34"/>
      <c r="J52" s="34"/>
      <c r="K52" s="34"/>
      <c r="L52" s="34"/>
    </row>
    <row r="53" spans="1:12" ht="20.100000000000001" customHeight="1" x14ac:dyDescent="0.2">
      <c r="A53" s="47" t="s">
        <v>129</v>
      </c>
      <c r="B53" s="113">
        <v>367000</v>
      </c>
      <c r="C53" s="114" t="s">
        <v>32</v>
      </c>
      <c r="D53" s="115">
        <v>1</v>
      </c>
      <c r="E53" s="162"/>
      <c r="F53" s="34"/>
      <c r="G53" s="34"/>
      <c r="H53" s="34"/>
      <c r="I53" s="34"/>
      <c r="J53" s="34"/>
      <c r="K53" s="34"/>
      <c r="L53" s="34"/>
    </row>
    <row r="54" spans="1:12" ht="20.100000000000001" customHeight="1" x14ac:dyDescent="0.2">
      <c r="A54" s="45" t="s">
        <v>130</v>
      </c>
      <c r="B54" s="124">
        <v>0</v>
      </c>
      <c r="C54" s="124" t="s">
        <v>32</v>
      </c>
      <c r="D54" s="124">
        <v>0</v>
      </c>
      <c r="E54" s="125"/>
      <c r="F54" s="34"/>
      <c r="G54" s="34"/>
      <c r="H54" s="34"/>
      <c r="I54" s="34"/>
      <c r="J54" s="34"/>
      <c r="K54" s="34"/>
      <c r="L54" s="34"/>
    </row>
    <row r="55" spans="1:12" ht="20.100000000000001" customHeight="1" x14ac:dyDescent="0.2">
      <c r="A55" s="34"/>
      <c r="B55" s="34"/>
      <c r="C55" s="34"/>
      <c r="D55" s="34"/>
      <c r="E55" s="34"/>
      <c r="F55" s="34"/>
      <c r="G55" s="34"/>
      <c r="H55" s="34"/>
      <c r="I55" s="34"/>
      <c r="J55" s="34"/>
      <c r="K55" s="34"/>
      <c r="L55" s="34"/>
    </row>
    <row r="56" spans="1:12" ht="20.100000000000001" customHeight="1" x14ac:dyDescent="0.2">
      <c r="A56" s="34"/>
      <c r="B56" s="34"/>
      <c r="C56" s="34"/>
      <c r="D56" s="34"/>
      <c r="E56" s="34"/>
      <c r="F56" s="34"/>
      <c r="G56" s="34"/>
      <c r="H56" s="34"/>
      <c r="I56" s="34"/>
      <c r="J56" s="34"/>
      <c r="K56" s="34"/>
      <c r="L56" s="34"/>
    </row>
    <row r="57" spans="1:12" ht="20.100000000000001" customHeight="1" x14ac:dyDescent="0.2">
      <c r="A57" s="34"/>
      <c r="B57" s="34"/>
      <c r="C57" s="34"/>
      <c r="D57" s="34"/>
      <c r="E57" s="34"/>
      <c r="F57" s="34"/>
      <c r="G57" s="34"/>
      <c r="H57" s="34"/>
      <c r="I57" s="34"/>
      <c r="J57" s="34"/>
      <c r="K57" s="34"/>
      <c r="L57" s="34"/>
    </row>
    <row r="58" spans="1:12" ht="20.100000000000001" customHeight="1" x14ac:dyDescent="0.2">
      <c r="A58" s="34"/>
      <c r="B58" s="34"/>
      <c r="C58" s="34"/>
      <c r="D58" s="34"/>
      <c r="E58" s="34"/>
      <c r="F58" s="34"/>
      <c r="G58" s="34"/>
      <c r="H58" s="34"/>
      <c r="I58" s="34"/>
      <c r="J58" s="34"/>
      <c r="K58" s="34"/>
      <c r="L58" s="34"/>
    </row>
    <row r="59" spans="1:12" ht="20.100000000000001" customHeight="1" x14ac:dyDescent="0.2">
      <c r="A59" s="34"/>
      <c r="B59" s="34"/>
      <c r="C59" s="34"/>
      <c r="D59" s="34"/>
      <c r="E59" s="34"/>
      <c r="F59" s="34"/>
      <c r="G59" s="34"/>
      <c r="H59" s="34"/>
      <c r="I59" s="34"/>
      <c r="J59" s="34"/>
      <c r="K59" s="34"/>
      <c r="L59" s="34"/>
    </row>
    <row r="60" spans="1:12" ht="20.100000000000001" customHeight="1" x14ac:dyDescent="0.2">
      <c r="A60" s="34"/>
      <c r="B60" s="34"/>
      <c r="C60" s="34"/>
      <c r="D60" s="34"/>
      <c r="E60" s="34"/>
      <c r="F60" s="34"/>
      <c r="G60" s="34"/>
      <c r="H60" s="34"/>
      <c r="I60" s="34"/>
      <c r="J60" s="34"/>
      <c r="K60" s="34"/>
      <c r="L60" s="34"/>
    </row>
    <row r="61" spans="1:12" ht="20.100000000000001" customHeight="1" x14ac:dyDescent="0.2">
      <c r="A61" s="34"/>
      <c r="B61" s="34"/>
      <c r="C61" s="34"/>
      <c r="D61" s="34"/>
      <c r="E61" s="34"/>
      <c r="F61" s="34"/>
      <c r="G61" s="34"/>
      <c r="H61" s="34"/>
      <c r="I61" s="34"/>
      <c r="J61" s="34"/>
      <c r="K61" s="34"/>
      <c r="L61" s="34"/>
    </row>
    <row r="62" spans="1:12" ht="20.100000000000001" customHeight="1" x14ac:dyDescent="0.2">
      <c r="A62" s="34"/>
      <c r="B62" s="34"/>
      <c r="C62" s="34"/>
      <c r="D62" s="34"/>
      <c r="E62" s="34"/>
      <c r="F62" s="34"/>
      <c r="G62" s="34"/>
      <c r="H62" s="34"/>
      <c r="I62" s="34"/>
      <c r="J62" s="34"/>
      <c r="K62" s="34"/>
      <c r="L62" s="34"/>
    </row>
    <row r="63" spans="1:12" ht="20.100000000000001" customHeight="1" x14ac:dyDescent="0.2">
      <c r="A63" s="34"/>
      <c r="B63" s="34"/>
      <c r="C63" s="34"/>
      <c r="D63" s="34"/>
      <c r="E63" s="34"/>
      <c r="F63" s="34"/>
      <c r="G63" s="34"/>
      <c r="H63" s="34"/>
      <c r="I63" s="34"/>
      <c r="J63" s="34"/>
      <c r="K63" s="34"/>
      <c r="L63" s="34"/>
    </row>
    <row r="64" spans="1:12" ht="20.100000000000001" customHeight="1" x14ac:dyDescent="0.2">
      <c r="A64" s="34"/>
      <c r="B64" s="34"/>
      <c r="C64" s="34"/>
      <c r="D64" s="34"/>
      <c r="E64" s="34"/>
      <c r="F64" s="34"/>
      <c r="G64" s="34"/>
      <c r="H64" s="34"/>
      <c r="I64" s="34"/>
      <c r="J64" s="34"/>
      <c r="K64" s="34"/>
      <c r="L64" s="34"/>
    </row>
    <row r="65" s="34" customFormat="1" ht="20.100000000000001" customHeight="1" x14ac:dyDescent="0.2"/>
    <row r="66" s="34" customFormat="1" ht="20.100000000000001" customHeight="1" x14ac:dyDescent="0.2"/>
    <row r="67" s="34" customFormat="1" ht="20.100000000000001" customHeight="1" x14ac:dyDescent="0.2"/>
    <row r="68" s="34" customFormat="1" ht="20.100000000000001" customHeight="1" x14ac:dyDescent="0.2"/>
    <row r="69" s="34" customFormat="1" ht="20.100000000000001" customHeight="1" x14ac:dyDescent="0.2"/>
    <row r="70" s="34" customFormat="1" ht="20.100000000000001" customHeight="1" x14ac:dyDescent="0.2"/>
    <row r="71" s="34" customFormat="1" ht="20.100000000000001" customHeight="1" x14ac:dyDescent="0.2"/>
    <row r="72" s="34" customFormat="1" ht="20.100000000000001" customHeight="1" x14ac:dyDescent="0.2"/>
    <row r="73" s="34" customFormat="1" ht="20.100000000000001" customHeight="1" x14ac:dyDescent="0.2"/>
    <row r="74" s="34" customFormat="1" ht="20.100000000000001" customHeight="1" x14ac:dyDescent="0.2"/>
    <row r="75" s="34" customFormat="1" ht="20.100000000000001" customHeight="1" x14ac:dyDescent="0.2"/>
    <row r="76" s="34" customFormat="1" ht="20.100000000000001" customHeight="1" x14ac:dyDescent="0.2"/>
    <row r="77" s="34" customFormat="1" ht="20.100000000000001" customHeight="1" x14ac:dyDescent="0.2"/>
    <row r="78" s="34" customFormat="1" ht="20.100000000000001" customHeight="1" x14ac:dyDescent="0.2"/>
    <row r="79" s="34" customFormat="1" ht="20.100000000000001" customHeight="1" x14ac:dyDescent="0.2"/>
    <row r="80" s="34" customFormat="1" ht="20.100000000000001" customHeight="1" x14ac:dyDescent="0.2"/>
    <row r="81" s="34" customFormat="1" ht="20.100000000000001" customHeight="1" x14ac:dyDescent="0.2"/>
    <row r="82" s="34" customFormat="1" ht="20.100000000000001" customHeight="1" x14ac:dyDescent="0.2"/>
    <row r="83" s="34" customFormat="1" ht="20.100000000000001" customHeight="1" x14ac:dyDescent="0.2"/>
    <row r="84" s="34" customFormat="1" ht="20.100000000000001" customHeight="1" x14ac:dyDescent="0.2"/>
    <row r="85" s="34" customFormat="1" ht="20.100000000000001" customHeight="1" x14ac:dyDescent="0.2"/>
    <row r="86" s="34" customFormat="1" ht="20.100000000000001" customHeight="1" x14ac:dyDescent="0.2"/>
    <row r="87" s="34" customFormat="1" ht="20.100000000000001" customHeight="1" x14ac:dyDescent="0.2"/>
    <row r="88" s="34" customFormat="1" ht="20.100000000000001" customHeight="1" x14ac:dyDescent="0.2"/>
    <row r="89" s="34" customFormat="1" ht="20.100000000000001" customHeight="1" x14ac:dyDescent="0.2"/>
    <row r="90" s="34" customFormat="1" ht="20.100000000000001" customHeight="1" x14ac:dyDescent="0.2"/>
    <row r="91" s="34" customFormat="1" ht="20.100000000000001" customHeight="1" x14ac:dyDescent="0.2"/>
    <row r="92" s="34" customFormat="1" ht="20.100000000000001" customHeight="1" x14ac:dyDescent="0.2"/>
    <row r="93" s="34" customFormat="1" ht="20.100000000000001" customHeight="1" x14ac:dyDescent="0.2"/>
    <row r="94" s="34" customFormat="1" ht="20.100000000000001" customHeight="1" x14ac:dyDescent="0.2"/>
    <row r="95" s="34" customFormat="1" ht="20.100000000000001" customHeight="1" x14ac:dyDescent="0.2"/>
    <row r="96" s="34" customFormat="1" ht="20.100000000000001" customHeight="1" x14ac:dyDescent="0.2"/>
    <row r="97" s="34" customFormat="1" ht="20.100000000000001" customHeight="1" x14ac:dyDescent="0.2"/>
    <row r="98" s="34" customFormat="1" ht="20.100000000000001" customHeight="1" x14ac:dyDescent="0.2"/>
    <row r="99" s="34" customFormat="1" ht="20.100000000000001" customHeight="1" x14ac:dyDescent="0.2"/>
    <row r="100" s="34" customFormat="1" ht="20.100000000000001" customHeight="1" x14ac:dyDescent="0.2"/>
    <row r="101" s="34" customFormat="1" ht="20.100000000000001" customHeight="1" x14ac:dyDescent="0.2"/>
    <row r="102" s="34" customFormat="1" ht="20.100000000000001" customHeight="1" x14ac:dyDescent="0.2"/>
    <row r="103" s="34" customFormat="1" ht="20.100000000000001" customHeight="1" x14ac:dyDescent="0.2"/>
    <row r="104" s="34" customFormat="1" ht="20.100000000000001" customHeight="1" x14ac:dyDescent="0.2"/>
    <row r="105" s="34" customFormat="1" ht="20.100000000000001" customHeight="1" x14ac:dyDescent="0.2"/>
    <row r="106" s="34" customFormat="1" ht="20.100000000000001" customHeight="1" x14ac:dyDescent="0.2"/>
    <row r="107" s="34" customFormat="1" ht="20.100000000000001" customHeight="1" x14ac:dyDescent="0.2"/>
    <row r="108" s="34" customFormat="1" ht="20.100000000000001" customHeight="1" x14ac:dyDescent="0.2"/>
    <row r="109" s="34" customFormat="1" ht="20.100000000000001" customHeight="1" x14ac:dyDescent="0.2"/>
    <row r="110" s="34" customFormat="1" ht="20.100000000000001" customHeight="1" x14ac:dyDescent="0.2"/>
    <row r="111" s="34" customFormat="1" ht="20.100000000000001" customHeight="1" x14ac:dyDescent="0.2"/>
    <row r="112" s="34" customFormat="1" ht="20.100000000000001" customHeight="1" x14ac:dyDescent="0.2"/>
    <row r="113" s="34" customFormat="1" ht="20.100000000000001" customHeight="1" x14ac:dyDescent="0.2"/>
    <row r="114" s="34" customFormat="1" ht="20.100000000000001" customHeight="1" x14ac:dyDescent="0.2"/>
    <row r="115" s="34" customFormat="1" ht="20.100000000000001" customHeight="1" x14ac:dyDescent="0.2"/>
    <row r="116" s="34" customFormat="1" ht="20.100000000000001" customHeight="1" x14ac:dyDescent="0.2"/>
    <row r="117" s="34" customFormat="1" ht="20.100000000000001" customHeight="1" x14ac:dyDescent="0.2"/>
    <row r="118" s="34" customFormat="1" ht="20.100000000000001" customHeight="1" x14ac:dyDescent="0.2"/>
    <row r="119" s="34" customFormat="1" x14ac:dyDescent="0.2"/>
    <row r="120" s="34" customFormat="1" x14ac:dyDescent="0.2"/>
    <row r="121" s="34" customFormat="1" x14ac:dyDescent="0.2"/>
    <row r="122" s="34" customFormat="1" x14ac:dyDescent="0.2"/>
    <row r="123" s="34" customFormat="1" x14ac:dyDescent="0.2"/>
    <row r="124" s="34" customFormat="1" x14ac:dyDescent="0.2"/>
    <row r="125" s="34" customFormat="1" x14ac:dyDescent="0.2"/>
    <row r="126" s="34" customFormat="1" x14ac:dyDescent="0.2"/>
    <row r="127" s="34" customFormat="1" x14ac:dyDescent="0.2"/>
    <row r="128" s="34" customFormat="1" x14ac:dyDescent="0.2"/>
    <row r="129" s="34" customFormat="1" x14ac:dyDescent="0.2"/>
    <row r="130" s="34" customFormat="1" x14ac:dyDescent="0.2"/>
    <row r="131" s="34" customFormat="1" x14ac:dyDescent="0.2"/>
    <row r="132" s="34" customFormat="1" x14ac:dyDescent="0.2"/>
    <row r="133" s="34" customFormat="1" x14ac:dyDescent="0.2"/>
    <row r="134" s="34" customFormat="1" x14ac:dyDescent="0.2"/>
    <row r="135" s="34" customFormat="1" x14ac:dyDescent="0.2"/>
    <row r="136" s="34" customFormat="1" x14ac:dyDescent="0.2"/>
    <row r="137" s="34" customFormat="1" x14ac:dyDescent="0.2"/>
    <row r="138" s="34" customFormat="1" x14ac:dyDescent="0.2"/>
    <row r="139" s="34" customFormat="1" x14ac:dyDescent="0.2"/>
    <row r="140" s="34" customFormat="1" x14ac:dyDescent="0.2"/>
    <row r="141" s="34" customFormat="1" x14ac:dyDescent="0.2"/>
    <row r="142" s="34" customFormat="1" x14ac:dyDescent="0.2"/>
    <row r="143" s="34" customFormat="1" x14ac:dyDescent="0.2"/>
    <row r="144" s="34" customFormat="1" x14ac:dyDescent="0.2"/>
    <row r="145" s="34" customFormat="1" x14ac:dyDescent="0.2"/>
    <row r="146" s="34" customFormat="1" x14ac:dyDescent="0.2"/>
    <row r="147" s="34" customFormat="1" x14ac:dyDescent="0.2"/>
    <row r="148" s="34" customFormat="1" x14ac:dyDescent="0.2"/>
    <row r="149" s="34" customFormat="1" x14ac:dyDescent="0.2"/>
    <row r="150" s="34" customFormat="1" x14ac:dyDescent="0.2"/>
    <row r="151" s="34" customFormat="1" x14ac:dyDescent="0.2"/>
    <row r="152" s="34" customFormat="1" x14ac:dyDescent="0.2"/>
    <row r="153" s="34" customFormat="1" x14ac:dyDescent="0.2"/>
    <row r="154" s="34" customFormat="1" x14ac:dyDescent="0.2"/>
    <row r="155" s="34" customFormat="1" x14ac:dyDescent="0.2"/>
    <row r="156" s="34" customFormat="1" x14ac:dyDescent="0.2"/>
    <row r="157" s="34" customFormat="1" x14ac:dyDescent="0.2"/>
    <row r="158" s="34" customFormat="1" x14ac:dyDescent="0.2"/>
    <row r="159" s="34" customFormat="1" x14ac:dyDescent="0.2"/>
    <row r="160" s="34" customFormat="1" x14ac:dyDescent="0.2"/>
    <row r="161" s="34" customFormat="1" x14ac:dyDescent="0.2"/>
    <row r="162" s="34" customFormat="1" x14ac:dyDescent="0.2"/>
    <row r="163" s="34" customFormat="1" x14ac:dyDescent="0.2"/>
    <row r="164" s="34" customFormat="1" x14ac:dyDescent="0.2"/>
    <row r="165" s="34" customFormat="1" x14ac:dyDescent="0.2"/>
    <row r="166" s="34" customFormat="1" x14ac:dyDescent="0.2"/>
    <row r="167" s="34" customFormat="1" x14ac:dyDescent="0.2"/>
    <row r="168" s="34" customFormat="1" x14ac:dyDescent="0.2"/>
    <row r="169" s="34" customFormat="1" x14ac:dyDescent="0.2"/>
    <row r="170" s="34" customFormat="1" x14ac:dyDescent="0.2"/>
    <row r="171" s="34" customFormat="1" x14ac:dyDescent="0.2"/>
    <row r="172" s="34" customFormat="1" x14ac:dyDescent="0.2"/>
    <row r="173" s="34" customFormat="1" x14ac:dyDescent="0.2"/>
    <row r="174" s="34" customFormat="1" x14ac:dyDescent="0.2"/>
    <row r="175" s="34" customFormat="1" x14ac:dyDescent="0.2"/>
    <row r="176" s="34" customFormat="1" x14ac:dyDescent="0.2"/>
    <row r="177" s="34" customFormat="1" x14ac:dyDescent="0.2"/>
    <row r="178" s="34" customFormat="1" x14ac:dyDescent="0.2"/>
    <row r="179" s="34" customFormat="1" x14ac:dyDescent="0.2"/>
    <row r="180" s="34" customFormat="1" x14ac:dyDescent="0.2"/>
    <row r="181" s="34" customFormat="1" x14ac:dyDescent="0.2"/>
    <row r="182" s="34" customFormat="1" x14ac:dyDescent="0.2"/>
    <row r="183" s="34" customFormat="1" x14ac:dyDescent="0.2"/>
    <row r="184" s="34" customFormat="1" x14ac:dyDescent="0.2"/>
    <row r="185" s="34" customFormat="1" x14ac:dyDescent="0.2"/>
    <row r="186" s="34" customFormat="1" x14ac:dyDescent="0.2"/>
    <row r="187" s="34" customFormat="1" x14ac:dyDescent="0.2"/>
    <row r="188" s="34" customFormat="1" x14ac:dyDescent="0.2"/>
    <row r="189" s="34" customFormat="1" x14ac:dyDescent="0.2"/>
    <row r="190" s="34" customFormat="1" x14ac:dyDescent="0.2"/>
    <row r="191" s="34" customFormat="1" x14ac:dyDescent="0.2"/>
    <row r="192" s="34" customFormat="1" x14ac:dyDescent="0.2"/>
    <row r="193" s="34" customFormat="1" x14ac:dyDescent="0.2"/>
    <row r="194" s="34" customFormat="1" x14ac:dyDescent="0.2"/>
    <row r="195" s="34" customFormat="1" x14ac:dyDescent="0.2"/>
    <row r="196" s="34" customFormat="1" x14ac:dyDescent="0.2"/>
    <row r="197" s="34" customFormat="1" x14ac:dyDescent="0.2"/>
    <row r="198" s="34" customFormat="1" x14ac:dyDescent="0.2"/>
    <row r="199" s="34" customFormat="1" x14ac:dyDescent="0.2"/>
    <row r="200" s="34" customFormat="1" x14ac:dyDescent="0.2"/>
    <row r="201" s="34" customFormat="1" x14ac:dyDescent="0.2"/>
    <row r="202" s="34" customFormat="1" x14ac:dyDescent="0.2"/>
    <row r="203" s="34" customFormat="1" x14ac:dyDescent="0.2"/>
    <row r="204" s="34" customFormat="1" x14ac:dyDescent="0.2"/>
    <row r="205" s="34" customFormat="1" x14ac:dyDescent="0.2"/>
    <row r="206" s="34" customFormat="1" x14ac:dyDescent="0.2"/>
    <row r="207" s="34" customFormat="1" x14ac:dyDescent="0.2"/>
    <row r="208" s="34" customFormat="1" x14ac:dyDescent="0.2"/>
    <row r="209" s="34" customFormat="1" x14ac:dyDescent="0.2"/>
    <row r="210" s="34" customFormat="1" x14ac:dyDescent="0.2"/>
    <row r="211" s="34" customFormat="1" x14ac:dyDescent="0.2"/>
    <row r="212" s="34" customFormat="1" x14ac:dyDescent="0.2"/>
    <row r="213" s="34" customFormat="1" x14ac:dyDescent="0.2"/>
  </sheetData>
  <mergeCells count="33">
    <mergeCell ref="E31:E35"/>
    <mergeCell ref="E37:E41"/>
    <mergeCell ref="E43:E47"/>
    <mergeCell ref="E49:E53"/>
    <mergeCell ref="E9:E13"/>
    <mergeCell ref="E15:E19"/>
    <mergeCell ref="F9:F13"/>
    <mergeCell ref="E3:E7"/>
    <mergeCell ref="F3:F7"/>
    <mergeCell ref="H3:H7"/>
    <mergeCell ref="I3:I7"/>
    <mergeCell ref="J3:J7"/>
    <mergeCell ref="L3:L7"/>
    <mergeCell ref="H9:H13"/>
    <mergeCell ref="I9:I13"/>
    <mergeCell ref="J9:J13"/>
    <mergeCell ref="L15:L19"/>
    <mergeCell ref="K9:K13"/>
    <mergeCell ref="L9:L13"/>
    <mergeCell ref="K3:K7"/>
    <mergeCell ref="K21:K25"/>
    <mergeCell ref="L21:L25"/>
    <mergeCell ref="K15:K19"/>
    <mergeCell ref="J21:J25"/>
    <mergeCell ref="H15:H19"/>
    <mergeCell ref="I15:I19"/>
    <mergeCell ref="J15:J19"/>
    <mergeCell ref="A29:F29"/>
    <mergeCell ref="F15:F19"/>
    <mergeCell ref="E21:E25"/>
    <mergeCell ref="F21:F25"/>
    <mergeCell ref="H21:H25"/>
    <mergeCell ref="I21:I25"/>
  </mergeCells>
  <printOptions horizontalCentered="1"/>
  <pageMargins left="0.7" right="0.7" top="1.25" bottom="0.75" header="0.3" footer="0.3"/>
  <pageSetup scale="43" orientation="landscape" r:id="rId1"/>
  <headerFooter>
    <oddHeader>&amp;C&amp;20Study B05897
Test #2</oddHeader>
    <oddFooter>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DF85E-B8FA-BF42-A282-62DA8AEBA35E}">
  <dimension ref="A1:P213"/>
  <sheetViews>
    <sheetView zoomScale="60" zoomScaleNormal="60" zoomScaleSheetLayoutView="70" workbookViewId="0"/>
  </sheetViews>
  <sheetFormatPr defaultColWidth="9.140625" defaultRowHeight="15" x14ac:dyDescent="0.2"/>
  <cols>
    <col min="1" max="1" width="57.42578125" style="38" customWidth="1"/>
    <col min="2" max="2" width="27.28515625" style="38" bestFit="1" customWidth="1"/>
    <col min="3" max="3" width="24.28515625" style="38" bestFit="1" customWidth="1"/>
    <col min="4" max="4" width="27" style="38" customWidth="1"/>
    <col min="5" max="6" width="17" style="38" customWidth="1"/>
    <col min="7" max="7" width="20.42578125" style="35" customWidth="1"/>
    <col min="8" max="8" width="16.42578125" style="37" customWidth="1"/>
    <col min="9" max="9" width="16.28515625" style="36" bestFit="1" customWidth="1"/>
    <col min="10" max="10" width="25.42578125" style="35" customWidth="1"/>
    <col min="11" max="11" width="14.42578125" style="35" customWidth="1"/>
    <col min="12" max="12" width="18.42578125" style="35" customWidth="1"/>
    <col min="13" max="16384" width="9.140625" style="34"/>
  </cols>
  <sheetData>
    <row r="1" spans="1:16" ht="15.75" thickBot="1" x14ac:dyDescent="0.25"/>
    <row r="2" spans="1:16" s="71" customFormat="1" ht="66" customHeight="1" thickTop="1" thickBot="1" x14ac:dyDescent="0.3">
      <c r="A2" s="78" t="s">
        <v>46</v>
      </c>
      <c r="B2" s="77" t="s">
        <v>47</v>
      </c>
      <c r="C2" s="77" t="s">
        <v>48</v>
      </c>
      <c r="D2" s="77" t="s">
        <v>49</v>
      </c>
      <c r="E2" s="77" t="s">
        <v>50</v>
      </c>
      <c r="F2" s="77" t="s">
        <v>51</v>
      </c>
      <c r="G2" s="76" t="s">
        <v>52</v>
      </c>
      <c r="H2" s="75" t="s">
        <v>53</v>
      </c>
      <c r="I2" s="73" t="s">
        <v>54</v>
      </c>
      <c r="J2" s="74" t="s">
        <v>55</v>
      </c>
      <c r="K2" s="73" t="s">
        <v>20</v>
      </c>
      <c r="L2" s="72" t="s">
        <v>37</v>
      </c>
    </row>
    <row r="3" spans="1:16" s="35" customFormat="1" ht="20.100000000000001" customHeight="1" thickTop="1" x14ac:dyDescent="0.2">
      <c r="A3" s="89" t="s">
        <v>131</v>
      </c>
      <c r="B3" s="109">
        <v>367000</v>
      </c>
      <c r="C3" s="109">
        <v>10300</v>
      </c>
      <c r="D3" s="109">
        <f>C3*2</f>
        <v>20600</v>
      </c>
      <c r="E3" s="151">
        <f>AVERAGE(D3:D7)</f>
        <v>17588</v>
      </c>
      <c r="F3" s="151">
        <f>STDEV(D3:D7)</f>
        <v>8916.5195003431691</v>
      </c>
      <c r="G3" s="111">
        <f t="shared" ref="G3:G26" si="0">LOG(D3)</f>
        <v>4.3138672203691533</v>
      </c>
      <c r="H3" s="153">
        <f>AVERAGE(G3:G7)</f>
        <v>4.1700289122475542</v>
      </c>
      <c r="I3" s="155">
        <f>STDEV(G3:G7)^2</f>
        <v>0.10836896450850507</v>
      </c>
      <c r="J3" s="147">
        <f>P4-H3</f>
        <v>1.3946371520045355</v>
      </c>
      <c r="K3" s="149">
        <f>SQRT(I3)/SQRT(5)</f>
        <v>0.14722021906552446</v>
      </c>
      <c r="L3" s="141">
        <f>1.96*K3</f>
        <v>0.28855162936842793</v>
      </c>
    </row>
    <row r="4" spans="1:16" s="35" customFormat="1" ht="20.100000000000001" customHeight="1" x14ac:dyDescent="0.2">
      <c r="A4" s="90" t="s">
        <v>132</v>
      </c>
      <c r="B4" s="110">
        <v>367000</v>
      </c>
      <c r="C4" s="110">
        <v>14000</v>
      </c>
      <c r="D4" s="110">
        <f>C4*2</f>
        <v>28000</v>
      </c>
      <c r="E4" s="152"/>
      <c r="F4" s="152"/>
      <c r="G4" s="112">
        <f t="shared" si="0"/>
        <v>4.4471580313422194</v>
      </c>
      <c r="H4" s="154"/>
      <c r="I4" s="156"/>
      <c r="J4" s="148"/>
      <c r="K4" s="150"/>
      <c r="L4" s="142"/>
      <c r="O4" s="97" t="s">
        <v>58</v>
      </c>
      <c r="P4" s="35">
        <f>LOG(B3)</f>
        <v>5.5646660642520898</v>
      </c>
    </row>
    <row r="5" spans="1:16" s="35" customFormat="1" ht="20.100000000000001" customHeight="1" x14ac:dyDescent="0.2">
      <c r="A5" s="90" t="s">
        <v>133</v>
      </c>
      <c r="B5" s="110">
        <v>367000</v>
      </c>
      <c r="C5" s="110">
        <v>7340</v>
      </c>
      <c r="D5" s="110">
        <f>C5*2</f>
        <v>14680</v>
      </c>
      <c r="E5" s="152"/>
      <c r="F5" s="152"/>
      <c r="G5" s="112">
        <f t="shared" si="0"/>
        <v>4.1667260555800514</v>
      </c>
      <c r="H5" s="154"/>
      <c r="I5" s="156"/>
      <c r="J5" s="148"/>
      <c r="K5" s="150"/>
      <c r="L5" s="142"/>
    </row>
    <row r="6" spans="1:16" s="35" customFormat="1" ht="20.100000000000001" customHeight="1" x14ac:dyDescent="0.2">
      <c r="A6" s="90" t="s">
        <v>134</v>
      </c>
      <c r="B6" s="110">
        <v>367000</v>
      </c>
      <c r="C6" s="110">
        <v>2030</v>
      </c>
      <c r="D6" s="110">
        <f>C6*2</f>
        <v>4060</v>
      </c>
      <c r="E6" s="152"/>
      <c r="F6" s="152"/>
      <c r="G6" s="112">
        <f t="shared" si="0"/>
        <v>3.6085260335771943</v>
      </c>
      <c r="H6" s="154"/>
      <c r="I6" s="156"/>
      <c r="J6" s="148"/>
      <c r="K6" s="150"/>
      <c r="L6" s="142"/>
    </row>
    <row r="7" spans="1:16" s="35" customFormat="1" ht="19.5" customHeight="1" thickBot="1" x14ac:dyDescent="0.25">
      <c r="A7" s="90" t="s">
        <v>135</v>
      </c>
      <c r="B7" s="110">
        <v>367000</v>
      </c>
      <c r="C7" s="110">
        <v>10300</v>
      </c>
      <c r="D7" s="110">
        <f>C7*2</f>
        <v>20600</v>
      </c>
      <c r="E7" s="152"/>
      <c r="F7" s="152"/>
      <c r="G7" s="112">
        <f t="shared" si="0"/>
        <v>4.3138672203691533</v>
      </c>
      <c r="H7" s="154"/>
      <c r="I7" s="156"/>
      <c r="J7" s="148"/>
      <c r="K7" s="150"/>
      <c r="L7" s="142"/>
    </row>
    <row r="8" spans="1:16" s="35" customFormat="1" ht="19.5" customHeight="1" thickBot="1" x14ac:dyDescent="0.25">
      <c r="A8" s="91" t="s">
        <v>136</v>
      </c>
      <c r="B8" s="92">
        <v>0</v>
      </c>
      <c r="C8" s="92">
        <v>0</v>
      </c>
      <c r="D8" s="92">
        <v>0</v>
      </c>
      <c r="E8" s="55"/>
      <c r="F8" s="55"/>
      <c r="G8" s="54" t="e">
        <f t="shared" si="0"/>
        <v>#NUM!</v>
      </c>
      <c r="H8" s="53"/>
      <c r="I8" s="70"/>
      <c r="J8" s="64"/>
      <c r="K8" s="63"/>
      <c r="L8" s="62"/>
    </row>
    <row r="9" spans="1:16" s="35" customFormat="1" ht="20.100000000000001" customHeight="1" thickTop="1" x14ac:dyDescent="0.2">
      <c r="A9" s="69" t="s">
        <v>137</v>
      </c>
      <c r="B9" s="105">
        <v>367000</v>
      </c>
      <c r="C9" s="105" t="s">
        <v>32</v>
      </c>
      <c r="D9" s="105">
        <v>1</v>
      </c>
      <c r="E9" s="143">
        <f>AVERAGE(D9:D13)</f>
        <v>4.8</v>
      </c>
      <c r="F9" s="143">
        <f>STDEV(D9:D13)</f>
        <v>8.4970583144992009</v>
      </c>
      <c r="G9" s="107">
        <f t="shared" si="0"/>
        <v>0</v>
      </c>
      <c r="H9" s="145">
        <f>AVERAGE(G9:G13)</f>
        <v>0.26020599913279624</v>
      </c>
      <c r="I9" s="145">
        <f>STDEV(G9:G13)^2</f>
        <v>0.33853580992348381</v>
      </c>
      <c r="J9" s="147">
        <f>$H$3-H9</f>
        <v>3.9098229131147582</v>
      </c>
      <c r="K9" s="149">
        <f>SQRT(I9)/SQRT(5)</f>
        <v>0.26020599913279624</v>
      </c>
      <c r="L9" s="141">
        <f>1.96*K9</f>
        <v>0.51000375830028066</v>
      </c>
    </row>
    <row r="10" spans="1:16" s="35" customFormat="1" ht="20.100000000000001" customHeight="1" x14ac:dyDescent="0.2">
      <c r="A10" s="47" t="s">
        <v>138</v>
      </c>
      <c r="B10" s="106">
        <v>367000</v>
      </c>
      <c r="C10" s="106" t="s">
        <v>32</v>
      </c>
      <c r="D10" s="106">
        <v>1</v>
      </c>
      <c r="E10" s="144"/>
      <c r="F10" s="144"/>
      <c r="G10" s="108">
        <f t="shared" si="0"/>
        <v>0</v>
      </c>
      <c r="H10" s="146"/>
      <c r="I10" s="146"/>
      <c r="J10" s="148"/>
      <c r="K10" s="150"/>
      <c r="L10" s="142"/>
    </row>
    <row r="11" spans="1:16" s="35" customFormat="1" ht="20.100000000000001" customHeight="1" x14ac:dyDescent="0.2">
      <c r="A11" s="47" t="s">
        <v>139</v>
      </c>
      <c r="B11" s="106">
        <v>367000</v>
      </c>
      <c r="C11" s="106" t="s">
        <v>114</v>
      </c>
      <c r="D11" s="106">
        <v>20</v>
      </c>
      <c r="E11" s="144"/>
      <c r="F11" s="144"/>
      <c r="G11" s="108">
        <f t="shared" si="0"/>
        <v>1.3010299956639813</v>
      </c>
      <c r="H11" s="146"/>
      <c r="I11" s="146"/>
      <c r="J11" s="148"/>
      <c r="K11" s="150"/>
      <c r="L11" s="142"/>
    </row>
    <row r="12" spans="1:16" s="35" customFormat="1" ht="20.100000000000001" customHeight="1" x14ac:dyDescent="0.2">
      <c r="A12" s="47" t="s">
        <v>140</v>
      </c>
      <c r="B12" s="106">
        <v>367000</v>
      </c>
      <c r="C12" s="102" t="s">
        <v>32</v>
      </c>
      <c r="D12" s="106">
        <v>1</v>
      </c>
      <c r="E12" s="144"/>
      <c r="F12" s="144"/>
      <c r="G12" s="108">
        <f t="shared" si="0"/>
        <v>0</v>
      </c>
      <c r="H12" s="146"/>
      <c r="I12" s="146"/>
      <c r="J12" s="148"/>
      <c r="K12" s="150"/>
      <c r="L12" s="142"/>
    </row>
    <row r="13" spans="1:16" ht="20.100000000000001" customHeight="1" thickBot="1" x14ac:dyDescent="0.25">
      <c r="A13" s="47" t="s">
        <v>141</v>
      </c>
      <c r="B13" s="106">
        <v>367000</v>
      </c>
      <c r="C13" s="106" t="s">
        <v>32</v>
      </c>
      <c r="D13" s="106">
        <v>1</v>
      </c>
      <c r="E13" s="144"/>
      <c r="F13" s="144"/>
      <c r="G13" s="108">
        <f t="shared" si="0"/>
        <v>0</v>
      </c>
      <c r="H13" s="146"/>
      <c r="I13" s="146"/>
      <c r="J13" s="148"/>
      <c r="K13" s="150"/>
      <c r="L13" s="142"/>
    </row>
    <row r="14" spans="1:16" ht="20.100000000000001" customHeight="1" thickBot="1" x14ac:dyDescent="0.25">
      <c r="A14" s="68" t="s">
        <v>142</v>
      </c>
      <c r="B14" s="67">
        <v>0</v>
      </c>
      <c r="C14" s="67" t="s">
        <v>32</v>
      </c>
      <c r="D14" s="67">
        <v>0</v>
      </c>
      <c r="E14" s="55"/>
      <c r="F14" s="55"/>
      <c r="G14" s="54" t="e">
        <f t="shared" si="0"/>
        <v>#NUM!</v>
      </c>
      <c r="H14" s="53"/>
      <c r="I14" s="53"/>
      <c r="J14" s="52"/>
      <c r="K14" s="51"/>
      <c r="L14" s="50"/>
    </row>
    <row r="15" spans="1:16" s="35" customFormat="1" ht="20.100000000000001" customHeight="1" thickTop="1" x14ac:dyDescent="0.2">
      <c r="A15" s="69" t="s">
        <v>143</v>
      </c>
      <c r="B15" s="105">
        <v>367000</v>
      </c>
      <c r="C15" s="101" t="s">
        <v>32</v>
      </c>
      <c r="D15" s="101">
        <v>1</v>
      </c>
      <c r="E15" s="168">
        <f>AVERAGE(D15:D19)</f>
        <v>1</v>
      </c>
      <c r="F15" s="168">
        <f>STDEV(D15:D19)</f>
        <v>0</v>
      </c>
      <c r="G15" s="103">
        <f t="shared" si="0"/>
        <v>0</v>
      </c>
      <c r="H15" s="170">
        <f>AVERAGE(G15:G19)</f>
        <v>0</v>
      </c>
      <c r="I15" s="170">
        <f>STDEV(G15:G19)^2</f>
        <v>0</v>
      </c>
      <c r="J15" s="147">
        <f>$H$3-H15</f>
        <v>4.1700289122475542</v>
      </c>
      <c r="K15" s="164">
        <f>SQRT(I15)/SQRT(5)</f>
        <v>0</v>
      </c>
      <c r="L15" s="166">
        <f>1.96*K15</f>
        <v>0</v>
      </c>
    </row>
    <row r="16" spans="1:16" s="35" customFormat="1" ht="20.100000000000001" customHeight="1" x14ac:dyDescent="0.2">
      <c r="A16" s="47" t="s">
        <v>144</v>
      </c>
      <c r="B16" s="106">
        <v>367000</v>
      </c>
      <c r="C16" s="102" t="s">
        <v>32</v>
      </c>
      <c r="D16" s="102">
        <v>1</v>
      </c>
      <c r="E16" s="169"/>
      <c r="F16" s="169"/>
      <c r="G16" s="104">
        <f t="shared" si="0"/>
        <v>0</v>
      </c>
      <c r="H16" s="171"/>
      <c r="I16" s="171"/>
      <c r="J16" s="148"/>
      <c r="K16" s="165"/>
      <c r="L16" s="167"/>
    </row>
    <row r="17" spans="1:12" s="35" customFormat="1" ht="20.100000000000001" customHeight="1" x14ac:dyDescent="0.2">
      <c r="A17" s="47" t="s">
        <v>145</v>
      </c>
      <c r="B17" s="106">
        <v>367000</v>
      </c>
      <c r="C17" s="102" t="s">
        <v>32</v>
      </c>
      <c r="D17" s="102">
        <v>1</v>
      </c>
      <c r="E17" s="169"/>
      <c r="F17" s="169"/>
      <c r="G17" s="104">
        <f t="shared" si="0"/>
        <v>0</v>
      </c>
      <c r="H17" s="171"/>
      <c r="I17" s="171"/>
      <c r="J17" s="148"/>
      <c r="K17" s="165"/>
      <c r="L17" s="167"/>
    </row>
    <row r="18" spans="1:12" s="35" customFormat="1" ht="20.100000000000001" customHeight="1" x14ac:dyDescent="0.2">
      <c r="A18" s="47" t="s">
        <v>146</v>
      </c>
      <c r="B18" s="106">
        <v>367000</v>
      </c>
      <c r="C18" s="102" t="s">
        <v>32</v>
      </c>
      <c r="D18" s="102">
        <v>1</v>
      </c>
      <c r="E18" s="169"/>
      <c r="F18" s="169"/>
      <c r="G18" s="104">
        <f t="shared" si="0"/>
        <v>0</v>
      </c>
      <c r="H18" s="171"/>
      <c r="I18" s="171"/>
      <c r="J18" s="148"/>
      <c r="K18" s="165"/>
      <c r="L18" s="167"/>
    </row>
    <row r="19" spans="1:12" ht="20.100000000000001" customHeight="1" thickBot="1" x14ac:dyDescent="0.25">
      <c r="A19" s="47" t="s">
        <v>147</v>
      </c>
      <c r="B19" s="106">
        <v>367000</v>
      </c>
      <c r="C19" s="102" t="s">
        <v>32</v>
      </c>
      <c r="D19" s="102">
        <v>1</v>
      </c>
      <c r="E19" s="169"/>
      <c r="F19" s="169"/>
      <c r="G19" s="104">
        <f t="shared" si="0"/>
        <v>0</v>
      </c>
      <c r="H19" s="171"/>
      <c r="I19" s="171"/>
      <c r="J19" s="148"/>
      <c r="K19" s="165"/>
      <c r="L19" s="167"/>
    </row>
    <row r="20" spans="1:12" ht="20.100000000000001" customHeight="1" thickBot="1" x14ac:dyDescent="0.25">
      <c r="A20" s="68" t="s">
        <v>148</v>
      </c>
      <c r="B20" s="67">
        <v>0</v>
      </c>
      <c r="C20" s="80" t="s">
        <v>32</v>
      </c>
      <c r="D20" s="80">
        <v>0</v>
      </c>
      <c r="E20" s="55"/>
      <c r="F20" s="55"/>
      <c r="G20" s="54" t="e">
        <f t="shared" si="0"/>
        <v>#NUM!</v>
      </c>
      <c r="H20" s="53"/>
      <c r="I20" s="53"/>
      <c r="J20" s="52"/>
      <c r="K20" s="51"/>
      <c r="L20" s="50"/>
    </row>
    <row r="21" spans="1:12" s="35" customFormat="1" ht="20.100000000000001" customHeight="1" thickTop="1" x14ac:dyDescent="0.2">
      <c r="A21" s="69" t="s">
        <v>149</v>
      </c>
      <c r="B21" s="105">
        <v>367000</v>
      </c>
      <c r="C21" s="101" t="s">
        <v>32</v>
      </c>
      <c r="D21" s="101">
        <v>1</v>
      </c>
      <c r="E21" s="168">
        <f>AVERAGE(D21:D25)</f>
        <v>1</v>
      </c>
      <c r="F21" s="168">
        <f>STDEV(D21:D25)</f>
        <v>0</v>
      </c>
      <c r="G21" s="103">
        <f t="shared" si="0"/>
        <v>0</v>
      </c>
      <c r="H21" s="170">
        <f>AVERAGE(G21:G25)</f>
        <v>0</v>
      </c>
      <c r="I21" s="170">
        <f>STDEV(G21:G25)^2</f>
        <v>0</v>
      </c>
      <c r="J21" s="147">
        <f>$H$3-H21</f>
        <v>4.1700289122475542</v>
      </c>
      <c r="K21" s="164">
        <f>SQRT(I21)/SQRT(5)</f>
        <v>0</v>
      </c>
      <c r="L21" s="166">
        <f>1.96*K21</f>
        <v>0</v>
      </c>
    </row>
    <row r="22" spans="1:12" s="35" customFormat="1" ht="20.100000000000001" customHeight="1" x14ac:dyDescent="0.2">
      <c r="A22" s="47" t="s">
        <v>150</v>
      </c>
      <c r="B22" s="106">
        <v>367000</v>
      </c>
      <c r="C22" s="102" t="s">
        <v>32</v>
      </c>
      <c r="D22" s="102">
        <v>1</v>
      </c>
      <c r="E22" s="169"/>
      <c r="F22" s="169"/>
      <c r="G22" s="104">
        <f t="shared" si="0"/>
        <v>0</v>
      </c>
      <c r="H22" s="171"/>
      <c r="I22" s="171"/>
      <c r="J22" s="148"/>
      <c r="K22" s="165"/>
      <c r="L22" s="167"/>
    </row>
    <row r="23" spans="1:12" s="35" customFormat="1" ht="20.100000000000001" customHeight="1" x14ac:dyDescent="0.2">
      <c r="A23" s="47" t="s">
        <v>151</v>
      </c>
      <c r="B23" s="106">
        <v>367000</v>
      </c>
      <c r="C23" s="102" t="s">
        <v>32</v>
      </c>
      <c r="D23" s="102">
        <v>1</v>
      </c>
      <c r="E23" s="169"/>
      <c r="F23" s="169"/>
      <c r="G23" s="104">
        <f t="shared" si="0"/>
        <v>0</v>
      </c>
      <c r="H23" s="171"/>
      <c r="I23" s="171"/>
      <c r="J23" s="148"/>
      <c r="K23" s="165"/>
      <c r="L23" s="167"/>
    </row>
    <row r="24" spans="1:12" s="35" customFormat="1" ht="20.100000000000001" customHeight="1" x14ac:dyDescent="0.2">
      <c r="A24" s="47" t="s">
        <v>152</v>
      </c>
      <c r="B24" s="106">
        <v>367000</v>
      </c>
      <c r="C24" s="102" t="s">
        <v>32</v>
      </c>
      <c r="D24" s="102">
        <v>1</v>
      </c>
      <c r="E24" s="169"/>
      <c r="F24" s="169"/>
      <c r="G24" s="104">
        <f t="shared" si="0"/>
        <v>0</v>
      </c>
      <c r="H24" s="171"/>
      <c r="I24" s="171"/>
      <c r="J24" s="148"/>
      <c r="K24" s="165"/>
      <c r="L24" s="167"/>
    </row>
    <row r="25" spans="1:12" ht="20.100000000000001" customHeight="1" thickBot="1" x14ac:dyDescent="0.25">
      <c r="A25" s="47" t="s">
        <v>153</v>
      </c>
      <c r="B25" s="106">
        <v>367000</v>
      </c>
      <c r="C25" s="46" t="s">
        <v>32</v>
      </c>
      <c r="D25" s="102">
        <v>1</v>
      </c>
      <c r="E25" s="169"/>
      <c r="F25" s="169"/>
      <c r="G25" s="104">
        <f t="shared" si="0"/>
        <v>0</v>
      </c>
      <c r="H25" s="171"/>
      <c r="I25" s="171"/>
      <c r="J25" s="148"/>
      <c r="K25" s="165"/>
      <c r="L25" s="167"/>
    </row>
    <row r="26" spans="1:12" ht="20.100000000000001" customHeight="1" thickBot="1" x14ac:dyDescent="0.25">
      <c r="A26" s="68" t="s">
        <v>154</v>
      </c>
      <c r="B26" s="67">
        <v>0</v>
      </c>
      <c r="C26" s="57" t="s">
        <v>32</v>
      </c>
      <c r="D26" s="67">
        <v>0</v>
      </c>
      <c r="E26" s="55"/>
      <c r="F26" s="55"/>
      <c r="G26" s="54" t="e">
        <f t="shared" si="0"/>
        <v>#NUM!</v>
      </c>
      <c r="H26" s="53"/>
      <c r="I26" s="53"/>
      <c r="J26" s="52"/>
      <c r="K26" s="51"/>
      <c r="L26" s="50"/>
    </row>
    <row r="27" spans="1:12" ht="15.75" thickTop="1" x14ac:dyDescent="0.2">
      <c r="A27" s="34"/>
      <c r="B27" s="34"/>
      <c r="C27" s="34"/>
      <c r="D27" s="34"/>
      <c r="E27" s="34"/>
      <c r="F27" s="34"/>
      <c r="G27" s="34"/>
      <c r="H27" s="34"/>
      <c r="I27" s="34"/>
      <c r="J27" s="34"/>
      <c r="K27" s="34"/>
      <c r="L27" s="34"/>
    </row>
    <row r="28" spans="1:12" ht="20.100000000000001" customHeight="1" x14ac:dyDescent="0.2">
      <c r="A28" s="34"/>
      <c r="B28" s="34"/>
      <c r="C28" s="34"/>
      <c r="D28" s="34"/>
      <c r="E28" s="34"/>
      <c r="F28" s="34"/>
      <c r="G28" s="34"/>
      <c r="H28" s="34"/>
      <c r="I28" s="34"/>
      <c r="J28" s="34"/>
      <c r="K28" s="34"/>
      <c r="L28" s="34"/>
    </row>
    <row r="29" spans="1:12" ht="46.5" customHeight="1" x14ac:dyDescent="0.2">
      <c r="A29" s="163" t="s">
        <v>81</v>
      </c>
      <c r="B29" s="163"/>
      <c r="C29" s="163"/>
      <c r="D29" s="163"/>
      <c r="E29" s="163"/>
      <c r="F29" s="163"/>
      <c r="G29" s="34"/>
      <c r="H29" s="34"/>
      <c r="I29" s="34"/>
      <c r="J29" s="34"/>
      <c r="K29" s="34"/>
      <c r="L29" s="34"/>
    </row>
    <row r="30" spans="1:12" ht="47.25" x14ac:dyDescent="0.2">
      <c r="A30" s="78" t="s">
        <v>46</v>
      </c>
      <c r="B30" s="77" t="s">
        <v>47</v>
      </c>
      <c r="C30" s="77" t="s">
        <v>48</v>
      </c>
      <c r="D30" s="77" t="s">
        <v>49</v>
      </c>
      <c r="E30" s="77" t="s">
        <v>50</v>
      </c>
      <c r="F30" s="34"/>
      <c r="G30" s="34"/>
      <c r="H30" s="34"/>
      <c r="I30" s="34"/>
      <c r="J30" s="34"/>
      <c r="K30" s="34"/>
      <c r="L30" s="34"/>
    </row>
    <row r="31" spans="1:12" ht="20.100000000000001" customHeight="1" x14ac:dyDescent="0.2">
      <c r="A31" s="89" t="s">
        <v>131</v>
      </c>
      <c r="B31" s="119">
        <v>367000</v>
      </c>
      <c r="C31" s="119">
        <v>10300</v>
      </c>
      <c r="D31" s="119">
        <f>C31*2</f>
        <v>20600</v>
      </c>
      <c r="E31" s="157">
        <f>AVERAGE(D31:D35)</f>
        <v>17588</v>
      </c>
      <c r="F31" s="34"/>
      <c r="G31" s="34"/>
      <c r="H31" s="34"/>
      <c r="I31" s="34"/>
      <c r="J31" s="34"/>
      <c r="K31" s="34"/>
      <c r="L31" s="34"/>
    </row>
    <row r="32" spans="1:12" ht="20.100000000000001" customHeight="1" x14ac:dyDescent="0.2">
      <c r="A32" s="90" t="s">
        <v>132</v>
      </c>
      <c r="B32" s="120">
        <v>367000</v>
      </c>
      <c r="C32" s="120">
        <v>14000</v>
      </c>
      <c r="D32" s="120">
        <f>C32*2</f>
        <v>28000</v>
      </c>
      <c r="E32" s="158"/>
      <c r="F32" s="34"/>
      <c r="G32" s="34"/>
      <c r="H32" s="34"/>
      <c r="I32" s="34"/>
      <c r="J32" s="34"/>
      <c r="K32" s="34"/>
      <c r="L32" s="34"/>
    </row>
    <row r="33" spans="1:12" ht="20.100000000000001" customHeight="1" x14ac:dyDescent="0.2">
      <c r="A33" s="90" t="s">
        <v>133</v>
      </c>
      <c r="B33" s="120">
        <v>367000</v>
      </c>
      <c r="C33" s="120">
        <v>7340</v>
      </c>
      <c r="D33" s="120">
        <f>C33*2</f>
        <v>14680</v>
      </c>
      <c r="E33" s="158"/>
      <c r="F33" s="34"/>
      <c r="G33" s="34"/>
      <c r="H33" s="34"/>
      <c r="I33" s="34"/>
      <c r="J33" s="34"/>
      <c r="K33" s="34"/>
      <c r="L33" s="34"/>
    </row>
    <row r="34" spans="1:12" ht="20.100000000000001" customHeight="1" x14ac:dyDescent="0.2">
      <c r="A34" s="90" t="s">
        <v>134</v>
      </c>
      <c r="B34" s="120">
        <v>367000</v>
      </c>
      <c r="C34" s="120">
        <v>2030</v>
      </c>
      <c r="D34" s="120">
        <f>C34*2</f>
        <v>4060</v>
      </c>
      <c r="E34" s="158"/>
      <c r="F34" s="34"/>
      <c r="G34" s="34"/>
      <c r="H34" s="34"/>
      <c r="I34" s="34"/>
      <c r="J34" s="34"/>
      <c r="K34" s="34"/>
      <c r="L34" s="34"/>
    </row>
    <row r="35" spans="1:12" ht="20.100000000000001" customHeight="1" x14ac:dyDescent="0.2">
      <c r="A35" s="90" t="s">
        <v>135</v>
      </c>
      <c r="B35" s="120">
        <v>367000</v>
      </c>
      <c r="C35" s="120">
        <v>10300</v>
      </c>
      <c r="D35" s="120">
        <f>C35*2</f>
        <v>20600</v>
      </c>
      <c r="E35" s="158"/>
      <c r="F35" s="34"/>
      <c r="G35" s="34"/>
      <c r="H35" s="34"/>
      <c r="I35" s="34"/>
      <c r="J35" s="34"/>
      <c r="K35" s="34"/>
      <c r="L35" s="34"/>
    </row>
    <row r="36" spans="1:12" ht="20.100000000000001" customHeight="1" x14ac:dyDescent="0.2">
      <c r="A36" s="91" t="s">
        <v>136</v>
      </c>
      <c r="B36" s="121">
        <v>0</v>
      </c>
      <c r="C36" s="121">
        <v>0</v>
      </c>
      <c r="D36" s="121">
        <v>0</v>
      </c>
      <c r="E36" s="118"/>
      <c r="F36" s="34"/>
      <c r="G36" s="34"/>
      <c r="H36" s="34"/>
      <c r="I36" s="34"/>
      <c r="J36" s="34"/>
      <c r="K36" s="34"/>
      <c r="L36" s="34"/>
    </row>
    <row r="37" spans="1:12" ht="20.100000000000001" customHeight="1" x14ac:dyDescent="0.2">
      <c r="A37" s="69" t="s">
        <v>137</v>
      </c>
      <c r="B37" s="122">
        <v>367000</v>
      </c>
      <c r="C37" s="122" t="s">
        <v>32</v>
      </c>
      <c r="D37" s="122">
        <v>1</v>
      </c>
      <c r="E37" s="159">
        <f>AVERAGE(D37:D41)</f>
        <v>4.8</v>
      </c>
      <c r="F37" s="34"/>
      <c r="G37" s="34"/>
      <c r="H37" s="34"/>
      <c r="I37" s="34"/>
      <c r="J37" s="34"/>
      <c r="K37" s="34"/>
      <c r="L37" s="34"/>
    </row>
    <row r="38" spans="1:12" ht="20.100000000000001" customHeight="1" x14ac:dyDescent="0.2">
      <c r="A38" s="47" t="s">
        <v>138</v>
      </c>
      <c r="B38" s="113">
        <v>367000</v>
      </c>
      <c r="C38" s="113" t="s">
        <v>32</v>
      </c>
      <c r="D38" s="113">
        <v>1</v>
      </c>
      <c r="E38" s="160"/>
      <c r="F38" s="34"/>
      <c r="G38" s="34"/>
      <c r="H38" s="34"/>
      <c r="I38" s="34"/>
      <c r="J38" s="34"/>
      <c r="K38" s="34"/>
      <c r="L38" s="34"/>
    </row>
    <row r="39" spans="1:12" ht="20.100000000000001" customHeight="1" x14ac:dyDescent="0.2">
      <c r="A39" s="47" t="s">
        <v>139</v>
      </c>
      <c r="B39" s="113">
        <v>367000</v>
      </c>
      <c r="C39" s="113" t="s">
        <v>114</v>
      </c>
      <c r="D39" s="113">
        <v>20</v>
      </c>
      <c r="E39" s="160"/>
      <c r="F39" s="34"/>
      <c r="G39" s="34"/>
      <c r="H39" s="34"/>
      <c r="I39" s="34"/>
      <c r="J39" s="34"/>
      <c r="K39" s="34"/>
      <c r="L39" s="34"/>
    </row>
    <row r="40" spans="1:12" ht="20.100000000000001" customHeight="1" x14ac:dyDescent="0.2">
      <c r="A40" s="47" t="s">
        <v>140</v>
      </c>
      <c r="B40" s="113">
        <v>367000</v>
      </c>
      <c r="C40" s="115" t="s">
        <v>32</v>
      </c>
      <c r="D40" s="113">
        <v>1</v>
      </c>
      <c r="E40" s="160"/>
      <c r="F40" s="34"/>
      <c r="G40" s="34"/>
      <c r="H40" s="34"/>
      <c r="I40" s="34"/>
      <c r="J40" s="34"/>
      <c r="K40" s="34"/>
      <c r="L40" s="34"/>
    </row>
    <row r="41" spans="1:12" ht="20.100000000000001" customHeight="1" x14ac:dyDescent="0.2">
      <c r="A41" s="47" t="s">
        <v>141</v>
      </c>
      <c r="B41" s="113">
        <v>367000</v>
      </c>
      <c r="C41" s="113" t="s">
        <v>32</v>
      </c>
      <c r="D41" s="113">
        <v>1</v>
      </c>
      <c r="E41" s="160"/>
      <c r="F41" s="34"/>
      <c r="G41" s="34"/>
      <c r="H41" s="34"/>
      <c r="I41" s="34"/>
      <c r="J41" s="34"/>
      <c r="K41" s="34"/>
      <c r="L41" s="34"/>
    </row>
    <row r="42" spans="1:12" ht="20.100000000000001" customHeight="1" x14ac:dyDescent="0.2">
      <c r="A42" s="68" t="s">
        <v>142</v>
      </c>
      <c r="B42" s="116">
        <v>0</v>
      </c>
      <c r="C42" s="116" t="s">
        <v>32</v>
      </c>
      <c r="D42" s="116">
        <v>0</v>
      </c>
      <c r="E42" s="118"/>
      <c r="F42" s="34"/>
      <c r="G42" s="34"/>
      <c r="H42" s="34"/>
      <c r="I42" s="34"/>
      <c r="J42" s="34"/>
      <c r="K42" s="34"/>
      <c r="L42" s="34"/>
    </row>
    <row r="43" spans="1:12" ht="20.100000000000001" customHeight="1" x14ac:dyDescent="0.2">
      <c r="A43" s="69" t="s">
        <v>143</v>
      </c>
      <c r="B43" s="122">
        <v>367000</v>
      </c>
      <c r="C43" s="123" t="s">
        <v>32</v>
      </c>
      <c r="D43" s="123">
        <v>1</v>
      </c>
      <c r="E43" s="161">
        <f>AVERAGE(D43:D47)</f>
        <v>1</v>
      </c>
      <c r="F43" s="34"/>
      <c r="G43" s="34"/>
      <c r="H43" s="34"/>
      <c r="I43" s="34"/>
      <c r="J43" s="34"/>
      <c r="K43" s="34"/>
      <c r="L43" s="34"/>
    </row>
    <row r="44" spans="1:12" ht="20.100000000000001" customHeight="1" x14ac:dyDescent="0.2">
      <c r="A44" s="47" t="s">
        <v>144</v>
      </c>
      <c r="B44" s="113">
        <v>367000</v>
      </c>
      <c r="C44" s="115" t="s">
        <v>32</v>
      </c>
      <c r="D44" s="115">
        <v>1</v>
      </c>
      <c r="E44" s="162"/>
      <c r="F44" s="34"/>
      <c r="G44" s="34"/>
      <c r="H44" s="34"/>
      <c r="I44" s="34"/>
      <c r="J44" s="34"/>
      <c r="K44" s="34"/>
      <c r="L44" s="34"/>
    </row>
    <row r="45" spans="1:12" ht="20.100000000000001" customHeight="1" x14ac:dyDescent="0.2">
      <c r="A45" s="47" t="s">
        <v>145</v>
      </c>
      <c r="B45" s="113">
        <v>367000</v>
      </c>
      <c r="C45" s="115" t="s">
        <v>32</v>
      </c>
      <c r="D45" s="115">
        <v>1</v>
      </c>
      <c r="E45" s="162"/>
      <c r="F45" s="34"/>
      <c r="G45" s="34"/>
      <c r="H45" s="34"/>
      <c r="I45" s="34"/>
      <c r="J45" s="34"/>
      <c r="K45" s="34"/>
      <c r="L45" s="34"/>
    </row>
    <row r="46" spans="1:12" ht="20.100000000000001" customHeight="1" x14ac:dyDescent="0.2">
      <c r="A46" s="47" t="s">
        <v>146</v>
      </c>
      <c r="B46" s="113">
        <v>367000</v>
      </c>
      <c r="C46" s="115" t="s">
        <v>32</v>
      </c>
      <c r="D46" s="115">
        <v>1</v>
      </c>
      <c r="E46" s="162"/>
      <c r="F46" s="34"/>
      <c r="G46" s="34"/>
      <c r="H46" s="34"/>
      <c r="I46" s="34"/>
      <c r="J46" s="34"/>
      <c r="K46" s="34"/>
      <c r="L46" s="34"/>
    </row>
    <row r="47" spans="1:12" ht="20.100000000000001" customHeight="1" x14ac:dyDescent="0.2">
      <c r="A47" s="47" t="s">
        <v>147</v>
      </c>
      <c r="B47" s="113">
        <v>367000</v>
      </c>
      <c r="C47" s="115" t="s">
        <v>32</v>
      </c>
      <c r="D47" s="115">
        <v>1</v>
      </c>
      <c r="E47" s="162"/>
      <c r="F47" s="34"/>
      <c r="G47" s="34"/>
      <c r="H47" s="34"/>
      <c r="I47" s="34"/>
      <c r="J47" s="34"/>
      <c r="K47" s="34"/>
      <c r="L47" s="34"/>
    </row>
    <row r="48" spans="1:12" ht="20.100000000000001" customHeight="1" x14ac:dyDescent="0.2">
      <c r="A48" s="68" t="s">
        <v>148</v>
      </c>
      <c r="B48" s="116">
        <v>0</v>
      </c>
      <c r="C48" s="131" t="s">
        <v>32</v>
      </c>
      <c r="D48" s="131">
        <v>0</v>
      </c>
      <c r="E48" s="118"/>
      <c r="F48" s="34"/>
      <c r="G48" s="34"/>
      <c r="H48" s="34"/>
      <c r="I48" s="34"/>
      <c r="J48" s="34"/>
      <c r="K48" s="34"/>
      <c r="L48" s="34"/>
    </row>
    <row r="49" spans="1:12" ht="20.100000000000001" customHeight="1" x14ac:dyDescent="0.2">
      <c r="A49" s="69" t="s">
        <v>149</v>
      </c>
      <c r="B49" s="122">
        <v>367000</v>
      </c>
      <c r="C49" s="123" t="s">
        <v>32</v>
      </c>
      <c r="D49" s="123">
        <v>1</v>
      </c>
      <c r="E49" s="161">
        <f>AVERAGE(D49:D53)</f>
        <v>1</v>
      </c>
      <c r="F49" s="34"/>
      <c r="G49" s="34"/>
      <c r="H49" s="34"/>
      <c r="I49" s="34"/>
      <c r="J49" s="34"/>
      <c r="K49" s="34"/>
      <c r="L49" s="34"/>
    </row>
    <row r="50" spans="1:12" ht="20.100000000000001" customHeight="1" x14ac:dyDescent="0.2">
      <c r="A50" s="47" t="s">
        <v>150</v>
      </c>
      <c r="B50" s="113">
        <v>367000</v>
      </c>
      <c r="C50" s="102" t="s">
        <v>32</v>
      </c>
      <c r="D50" s="115">
        <v>1</v>
      </c>
      <c r="E50" s="162"/>
      <c r="F50" s="34"/>
      <c r="G50" s="34"/>
      <c r="H50" s="34"/>
      <c r="I50" s="34"/>
      <c r="J50" s="34"/>
      <c r="K50" s="34"/>
      <c r="L50" s="34"/>
    </row>
    <row r="51" spans="1:12" ht="20.100000000000001" customHeight="1" x14ac:dyDescent="0.2">
      <c r="A51" s="47" t="s">
        <v>151</v>
      </c>
      <c r="B51" s="113">
        <v>367000</v>
      </c>
      <c r="C51" s="115" t="s">
        <v>32</v>
      </c>
      <c r="D51" s="115">
        <v>1</v>
      </c>
      <c r="E51" s="162"/>
      <c r="F51" s="34"/>
      <c r="G51" s="34"/>
      <c r="H51" s="34"/>
      <c r="I51" s="34"/>
      <c r="J51" s="34"/>
      <c r="K51" s="34"/>
      <c r="L51" s="34"/>
    </row>
    <row r="52" spans="1:12" ht="20.100000000000001" customHeight="1" x14ac:dyDescent="0.2">
      <c r="A52" s="47" t="s">
        <v>152</v>
      </c>
      <c r="B52" s="113">
        <v>367000</v>
      </c>
      <c r="C52" s="115" t="s">
        <v>32</v>
      </c>
      <c r="D52" s="115">
        <v>1</v>
      </c>
      <c r="E52" s="162"/>
      <c r="F52" s="34"/>
      <c r="G52" s="34"/>
      <c r="H52" s="34"/>
      <c r="I52" s="34"/>
      <c r="J52" s="34"/>
      <c r="K52" s="34"/>
      <c r="L52" s="34"/>
    </row>
    <row r="53" spans="1:12" ht="20.100000000000001" customHeight="1" x14ac:dyDescent="0.2">
      <c r="A53" s="47" t="s">
        <v>153</v>
      </c>
      <c r="B53" s="113">
        <v>367000</v>
      </c>
      <c r="C53" s="114" t="s">
        <v>32</v>
      </c>
      <c r="D53" s="115">
        <v>1</v>
      </c>
      <c r="E53" s="162"/>
      <c r="F53" s="34"/>
      <c r="G53" s="34"/>
      <c r="H53" s="34"/>
      <c r="I53" s="34"/>
      <c r="J53" s="34"/>
      <c r="K53" s="34"/>
      <c r="L53" s="34"/>
    </row>
    <row r="54" spans="1:12" ht="20.100000000000001" customHeight="1" x14ac:dyDescent="0.2">
      <c r="A54" s="68" t="s">
        <v>154</v>
      </c>
      <c r="B54" s="116">
        <v>0</v>
      </c>
      <c r="C54" s="117" t="s">
        <v>32</v>
      </c>
      <c r="D54" s="116">
        <v>0</v>
      </c>
      <c r="E54" s="118"/>
      <c r="F54" s="34"/>
      <c r="G54" s="34"/>
      <c r="H54" s="34"/>
      <c r="I54" s="34"/>
      <c r="J54" s="34"/>
      <c r="K54" s="34"/>
      <c r="L54" s="34"/>
    </row>
    <row r="55" spans="1:12" ht="20.100000000000001" customHeight="1" x14ac:dyDescent="0.2">
      <c r="A55" s="34"/>
      <c r="B55" s="34"/>
      <c r="C55" s="34"/>
      <c r="D55" s="34"/>
      <c r="E55" s="34"/>
      <c r="F55" s="34"/>
      <c r="G55" s="34"/>
      <c r="H55" s="34"/>
      <c r="I55" s="34"/>
      <c r="J55" s="34"/>
      <c r="K55" s="34"/>
      <c r="L55" s="34"/>
    </row>
    <row r="56" spans="1:12" ht="20.100000000000001" customHeight="1" x14ac:dyDescent="0.2">
      <c r="A56" s="34"/>
      <c r="B56" s="34"/>
      <c r="C56" s="34"/>
      <c r="D56" s="34"/>
      <c r="E56" s="34"/>
      <c r="F56" s="34"/>
      <c r="G56" s="34"/>
      <c r="H56" s="34"/>
      <c r="I56" s="34"/>
      <c r="J56" s="34"/>
      <c r="K56" s="34"/>
      <c r="L56" s="34"/>
    </row>
    <row r="57" spans="1:12" ht="20.100000000000001" customHeight="1" x14ac:dyDescent="0.2">
      <c r="A57" s="34"/>
      <c r="B57" s="34"/>
      <c r="C57" s="34"/>
      <c r="D57" s="34"/>
      <c r="E57" s="34"/>
      <c r="F57" s="34"/>
      <c r="G57" s="34"/>
      <c r="H57" s="34"/>
      <c r="I57" s="34"/>
      <c r="J57" s="34"/>
      <c r="K57" s="34"/>
      <c r="L57" s="34"/>
    </row>
    <row r="58" spans="1:12" ht="20.100000000000001" customHeight="1" x14ac:dyDescent="0.2">
      <c r="A58" s="34"/>
      <c r="B58" s="34"/>
      <c r="C58" s="34"/>
      <c r="D58" s="34"/>
      <c r="E58" s="34"/>
      <c r="F58" s="34"/>
      <c r="G58" s="34"/>
      <c r="H58" s="34"/>
      <c r="I58" s="34"/>
      <c r="J58" s="34"/>
      <c r="K58" s="34"/>
      <c r="L58" s="34"/>
    </row>
    <row r="59" spans="1:12" ht="20.100000000000001" customHeight="1" x14ac:dyDescent="0.2">
      <c r="A59" s="34"/>
      <c r="B59" s="34"/>
      <c r="C59" s="34"/>
      <c r="D59" s="34"/>
      <c r="E59" s="34"/>
      <c r="F59" s="34"/>
      <c r="G59" s="34"/>
      <c r="H59" s="34"/>
      <c r="I59" s="34"/>
      <c r="J59" s="34"/>
      <c r="K59" s="34"/>
      <c r="L59" s="34"/>
    </row>
    <row r="60" spans="1:12" ht="20.100000000000001" customHeight="1" x14ac:dyDescent="0.2">
      <c r="A60" s="34"/>
      <c r="B60" s="34"/>
      <c r="C60" s="34"/>
      <c r="D60" s="34"/>
      <c r="E60" s="34"/>
      <c r="F60" s="34"/>
      <c r="G60" s="34"/>
      <c r="H60" s="34"/>
      <c r="I60" s="34"/>
      <c r="J60" s="34"/>
      <c r="K60" s="34"/>
      <c r="L60" s="34"/>
    </row>
    <row r="61" spans="1:12" ht="20.100000000000001" customHeight="1" x14ac:dyDescent="0.2">
      <c r="A61" s="34"/>
      <c r="B61" s="34"/>
      <c r="C61" s="34"/>
      <c r="D61" s="34"/>
      <c r="E61" s="34"/>
      <c r="F61" s="34"/>
      <c r="G61" s="34"/>
      <c r="H61" s="34"/>
      <c r="I61" s="34"/>
      <c r="J61" s="34"/>
      <c r="K61" s="34"/>
      <c r="L61" s="34"/>
    </row>
    <row r="62" spans="1:12" ht="20.100000000000001" customHeight="1" x14ac:dyDescent="0.2">
      <c r="A62" s="34"/>
      <c r="B62" s="34"/>
      <c r="C62" s="34"/>
      <c r="D62" s="34"/>
      <c r="E62" s="34"/>
      <c r="F62" s="34"/>
      <c r="G62" s="34"/>
      <c r="H62" s="34"/>
      <c r="I62" s="34"/>
      <c r="J62" s="34"/>
      <c r="K62" s="34"/>
      <c r="L62" s="34"/>
    </row>
    <row r="63" spans="1:12" ht="20.100000000000001" customHeight="1" x14ac:dyDescent="0.2">
      <c r="A63" s="34"/>
      <c r="B63" s="34"/>
      <c r="C63" s="34"/>
      <c r="D63" s="34"/>
      <c r="E63" s="34"/>
      <c r="F63" s="34"/>
      <c r="G63" s="34"/>
      <c r="H63" s="34"/>
      <c r="I63" s="34"/>
      <c r="J63" s="34"/>
      <c r="K63" s="34"/>
      <c r="L63" s="34"/>
    </row>
    <row r="64" spans="1:12" ht="20.100000000000001" customHeight="1" x14ac:dyDescent="0.2">
      <c r="A64" s="34"/>
      <c r="B64" s="34"/>
      <c r="C64" s="34"/>
      <c r="D64" s="34"/>
      <c r="E64" s="34"/>
      <c r="F64" s="34"/>
      <c r="G64" s="34"/>
      <c r="H64" s="34"/>
      <c r="I64" s="34"/>
      <c r="J64" s="34"/>
      <c r="K64" s="34"/>
      <c r="L64" s="34"/>
    </row>
    <row r="65" s="34" customFormat="1" ht="20.100000000000001" customHeight="1" x14ac:dyDescent="0.2"/>
    <row r="66" s="34" customFormat="1" ht="20.100000000000001" customHeight="1" x14ac:dyDescent="0.2"/>
    <row r="67" s="34" customFormat="1" ht="20.100000000000001" customHeight="1" x14ac:dyDescent="0.2"/>
    <row r="68" s="34" customFormat="1" ht="20.100000000000001" customHeight="1" x14ac:dyDescent="0.2"/>
    <row r="69" s="34" customFormat="1" ht="20.100000000000001" customHeight="1" x14ac:dyDescent="0.2"/>
    <row r="70" s="34" customFormat="1" ht="20.100000000000001" customHeight="1" x14ac:dyDescent="0.2"/>
    <row r="71" s="34" customFormat="1" ht="20.100000000000001" customHeight="1" x14ac:dyDescent="0.2"/>
    <row r="72" s="34" customFormat="1" ht="20.100000000000001" customHeight="1" x14ac:dyDescent="0.2"/>
    <row r="73" s="34" customFormat="1" ht="20.100000000000001" customHeight="1" x14ac:dyDescent="0.2"/>
    <row r="74" s="34" customFormat="1" ht="20.100000000000001" customHeight="1" x14ac:dyDescent="0.2"/>
    <row r="75" s="34" customFormat="1" ht="20.100000000000001" customHeight="1" x14ac:dyDescent="0.2"/>
    <row r="76" s="34" customFormat="1" ht="20.100000000000001" customHeight="1" x14ac:dyDescent="0.2"/>
    <row r="77" s="34" customFormat="1" ht="20.100000000000001" customHeight="1" x14ac:dyDescent="0.2"/>
    <row r="78" s="34" customFormat="1" ht="20.100000000000001" customHeight="1" x14ac:dyDescent="0.2"/>
    <row r="79" s="34" customFormat="1" ht="20.100000000000001" customHeight="1" x14ac:dyDescent="0.2"/>
    <row r="80" s="34" customFormat="1" ht="20.100000000000001" customHeight="1" x14ac:dyDescent="0.2"/>
    <row r="81" s="34" customFormat="1" ht="20.100000000000001" customHeight="1" x14ac:dyDescent="0.2"/>
    <row r="82" s="34" customFormat="1" ht="20.100000000000001" customHeight="1" x14ac:dyDescent="0.2"/>
    <row r="83" s="34" customFormat="1" ht="20.100000000000001" customHeight="1" x14ac:dyDescent="0.2"/>
    <row r="84" s="34" customFormat="1" ht="20.100000000000001" customHeight="1" x14ac:dyDescent="0.2"/>
    <row r="85" s="34" customFormat="1" ht="20.100000000000001" customHeight="1" x14ac:dyDescent="0.2"/>
    <row r="86" s="34" customFormat="1" ht="20.100000000000001" customHeight="1" x14ac:dyDescent="0.2"/>
    <row r="87" s="34" customFormat="1" ht="20.100000000000001" customHeight="1" x14ac:dyDescent="0.2"/>
    <row r="88" s="34" customFormat="1" ht="20.100000000000001" customHeight="1" x14ac:dyDescent="0.2"/>
    <row r="89" s="34" customFormat="1" ht="20.100000000000001" customHeight="1" x14ac:dyDescent="0.2"/>
    <row r="90" s="34" customFormat="1" ht="20.100000000000001" customHeight="1" x14ac:dyDescent="0.2"/>
    <row r="91" s="34" customFormat="1" ht="20.100000000000001" customHeight="1" x14ac:dyDescent="0.2"/>
    <row r="92" s="34" customFormat="1" ht="20.100000000000001" customHeight="1" x14ac:dyDescent="0.2"/>
    <row r="93" s="34" customFormat="1" ht="20.100000000000001" customHeight="1" x14ac:dyDescent="0.2"/>
    <row r="94" s="34" customFormat="1" ht="20.100000000000001" customHeight="1" x14ac:dyDescent="0.2"/>
    <row r="95" s="34" customFormat="1" ht="20.100000000000001" customHeight="1" x14ac:dyDescent="0.2"/>
    <row r="96" s="34" customFormat="1" ht="20.100000000000001" customHeight="1" x14ac:dyDescent="0.2"/>
    <row r="97" s="34" customFormat="1" ht="20.100000000000001" customHeight="1" x14ac:dyDescent="0.2"/>
    <row r="98" s="34" customFormat="1" ht="20.100000000000001" customHeight="1" x14ac:dyDescent="0.2"/>
    <row r="99" s="34" customFormat="1" ht="20.100000000000001" customHeight="1" x14ac:dyDescent="0.2"/>
    <row r="100" s="34" customFormat="1" ht="20.100000000000001" customHeight="1" x14ac:dyDescent="0.2"/>
    <row r="101" s="34" customFormat="1" ht="20.100000000000001" customHeight="1" x14ac:dyDescent="0.2"/>
    <row r="102" s="34" customFormat="1" ht="20.100000000000001" customHeight="1" x14ac:dyDescent="0.2"/>
    <row r="103" s="34" customFormat="1" ht="20.100000000000001" customHeight="1" x14ac:dyDescent="0.2"/>
    <row r="104" s="34" customFormat="1" ht="20.100000000000001" customHeight="1" x14ac:dyDescent="0.2"/>
    <row r="105" s="34" customFormat="1" ht="20.100000000000001" customHeight="1" x14ac:dyDescent="0.2"/>
    <row r="106" s="34" customFormat="1" ht="20.100000000000001" customHeight="1" x14ac:dyDescent="0.2"/>
    <row r="107" s="34" customFormat="1" ht="20.100000000000001" customHeight="1" x14ac:dyDescent="0.2"/>
    <row r="108" s="34" customFormat="1" ht="20.100000000000001" customHeight="1" x14ac:dyDescent="0.2"/>
    <row r="109" s="34" customFormat="1" ht="20.100000000000001" customHeight="1" x14ac:dyDescent="0.2"/>
    <row r="110" s="34" customFormat="1" ht="20.100000000000001" customHeight="1" x14ac:dyDescent="0.2"/>
    <row r="111" s="34" customFormat="1" ht="20.100000000000001" customHeight="1" x14ac:dyDescent="0.2"/>
    <row r="112" s="34" customFormat="1" ht="20.100000000000001" customHeight="1" x14ac:dyDescent="0.2"/>
    <row r="113" s="34" customFormat="1" ht="20.100000000000001" customHeight="1" x14ac:dyDescent="0.2"/>
    <row r="114" s="34" customFormat="1" ht="20.100000000000001" customHeight="1" x14ac:dyDescent="0.2"/>
    <row r="115" s="34" customFormat="1" ht="20.100000000000001" customHeight="1" x14ac:dyDescent="0.2"/>
    <row r="116" s="34" customFormat="1" ht="20.100000000000001" customHeight="1" x14ac:dyDescent="0.2"/>
    <row r="117" s="34" customFormat="1" ht="20.100000000000001" customHeight="1" x14ac:dyDescent="0.2"/>
    <row r="118" s="34" customFormat="1" ht="20.100000000000001" customHeight="1" x14ac:dyDescent="0.2"/>
    <row r="119" s="34" customFormat="1" x14ac:dyDescent="0.2"/>
    <row r="120" s="34" customFormat="1" x14ac:dyDescent="0.2"/>
    <row r="121" s="34" customFormat="1" x14ac:dyDescent="0.2"/>
    <row r="122" s="34" customFormat="1" x14ac:dyDescent="0.2"/>
    <row r="123" s="34" customFormat="1" x14ac:dyDescent="0.2"/>
    <row r="124" s="34" customFormat="1" x14ac:dyDescent="0.2"/>
    <row r="125" s="34" customFormat="1" x14ac:dyDescent="0.2"/>
    <row r="126" s="34" customFormat="1" x14ac:dyDescent="0.2"/>
    <row r="127" s="34" customFormat="1" x14ac:dyDescent="0.2"/>
    <row r="128" s="34" customFormat="1" x14ac:dyDescent="0.2"/>
    <row r="129" s="34" customFormat="1" x14ac:dyDescent="0.2"/>
    <row r="130" s="34" customFormat="1" x14ac:dyDescent="0.2"/>
    <row r="131" s="34" customFormat="1" x14ac:dyDescent="0.2"/>
    <row r="132" s="34" customFormat="1" x14ac:dyDescent="0.2"/>
    <row r="133" s="34" customFormat="1" x14ac:dyDescent="0.2"/>
    <row r="134" s="34" customFormat="1" x14ac:dyDescent="0.2"/>
    <row r="135" s="34" customFormat="1" x14ac:dyDescent="0.2"/>
    <row r="136" s="34" customFormat="1" x14ac:dyDescent="0.2"/>
    <row r="137" s="34" customFormat="1" x14ac:dyDescent="0.2"/>
    <row r="138" s="34" customFormat="1" x14ac:dyDescent="0.2"/>
    <row r="139" s="34" customFormat="1" x14ac:dyDescent="0.2"/>
    <row r="140" s="34" customFormat="1" x14ac:dyDescent="0.2"/>
    <row r="141" s="34" customFormat="1" x14ac:dyDescent="0.2"/>
    <row r="142" s="34" customFormat="1" x14ac:dyDescent="0.2"/>
    <row r="143" s="34" customFormat="1" x14ac:dyDescent="0.2"/>
    <row r="144" s="34" customFormat="1" x14ac:dyDescent="0.2"/>
    <row r="145" s="34" customFormat="1" x14ac:dyDescent="0.2"/>
    <row r="146" s="34" customFormat="1" x14ac:dyDescent="0.2"/>
    <row r="147" s="34" customFormat="1" x14ac:dyDescent="0.2"/>
    <row r="148" s="34" customFormat="1" x14ac:dyDescent="0.2"/>
    <row r="149" s="34" customFormat="1" x14ac:dyDescent="0.2"/>
    <row r="150" s="34" customFormat="1" x14ac:dyDescent="0.2"/>
    <row r="151" s="34" customFormat="1" x14ac:dyDescent="0.2"/>
    <row r="152" s="34" customFormat="1" x14ac:dyDescent="0.2"/>
    <row r="153" s="34" customFormat="1" x14ac:dyDescent="0.2"/>
    <row r="154" s="34" customFormat="1" x14ac:dyDescent="0.2"/>
    <row r="155" s="34" customFormat="1" x14ac:dyDescent="0.2"/>
    <row r="156" s="34" customFormat="1" x14ac:dyDescent="0.2"/>
    <row r="157" s="34" customFormat="1" x14ac:dyDescent="0.2"/>
    <row r="158" s="34" customFormat="1" x14ac:dyDescent="0.2"/>
    <row r="159" s="34" customFormat="1" x14ac:dyDescent="0.2"/>
    <row r="160" s="34" customFormat="1" x14ac:dyDescent="0.2"/>
    <row r="161" s="34" customFormat="1" x14ac:dyDescent="0.2"/>
    <row r="162" s="34" customFormat="1" x14ac:dyDescent="0.2"/>
    <row r="163" s="34" customFormat="1" x14ac:dyDescent="0.2"/>
    <row r="164" s="34" customFormat="1" x14ac:dyDescent="0.2"/>
    <row r="165" s="34" customFormat="1" x14ac:dyDescent="0.2"/>
    <row r="166" s="34" customFormat="1" x14ac:dyDescent="0.2"/>
    <row r="167" s="34" customFormat="1" x14ac:dyDescent="0.2"/>
    <row r="168" s="34" customFormat="1" x14ac:dyDescent="0.2"/>
    <row r="169" s="34" customFormat="1" x14ac:dyDescent="0.2"/>
    <row r="170" s="34" customFormat="1" x14ac:dyDescent="0.2"/>
    <row r="171" s="34" customFormat="1" x14ac:dyDescent="0.2"/>
    <row r="172" s="34" customFormat="1" x14ac:dyDescent="0.2"/>
    <row r="173" s="34" customFormat="1" x14ac:dyDescent="0.2"/>
    <row r="174" s="34" customFormat="1" x14ac:dyDescent="0.2"/>
    <row r="175" s="34" customFormat="1" x14ac:dyDescent="0.2"/>
    <row r="176" s="34" customFormat="1" x14ac:dyDescent="0.2"/>
    <row r="177" s="34" customFormat="1" x14ac:dyDescent="0.2"/>
    <row r="178" s="34" customFormat="1" x14ac:dyDescent="0.2"/>
    <row r="179" s="34" customFormat="1" x14ac:dyDescent="0.2"/>
    <row r="180" s="34" customFormat="1" x14ac:dyDescent="0.2"/>
    <row r="181" s="34" customFormat="1" x14ac:dyDescent="0.2"/>
    <row r="182" s="34" customFormat="1" x14ac:dyDescent="0.2"/>
    <row r="183" s="34" customFormat="1" x14ac:dyDescent="0.2"/>
    <row r="184" s="34" customFormat="1" x14ac:dyDescent="0.2"/>
    <row r="185" s="34" customFormat="1" x14ac:dyDescent="0.2"/>
    <row r="186" s="34" customFormat="1" x14ac:dyDescent="0.2"/>
    <row r="187" s="34" customFormat="1" x14ac:dyDescent="0.2"/>
    <row r="188" s="34" customFormat="1" x14ac:dyDescent="0.2"/>
    <row r="189" s="34" customFormat="1" x14ac:dyDescent="0.2"/>
    <row r="190" s="34" customFormat="1" x14ac:dyDescent="0.2"/>
    <row r="191" s="34" customFormat="1" x14ac:dyDescent="0.2"/>
    <row r="192" s="34" customFormat="1" x14ac:dyDescent="0.2"/>
    <row r="193" s="34" customFormat="1" x14ac:dyDescent="0.2"/>
    <row r="194" s="34" customFormat="1" x14ac:dyDescent="0.2"/>
    <row r="195" s="34" customFormat="1" x14ac:dyDescent="0.2"/>
    <row r="196" s="34" customFormat="1" x14ac:dyDescent="0.2"/>
    <row r="197" s="34" customFormat="1" x14ac:dyDescent="0.2"/>
    <row r="198" s="34" customFormat="1" x14ac:dyDescent="0.2"/>
    <row r="199" s="34" customFormat="1" x14ac:dyDescent="0.2"/>
    <row r="200" s="34" customFormat="1" x14ac:dyDescent="0.2"/>
    <row r="201" s="34" customFormat="1" x14ac:dyDescent="0.2"/>
    <row r="202" s="34" customFormat="1" x14ac:dyDescent="0.2"/>
    <row r="203" s="34" customFormat="1" x14ac:dyDescent="0.2"/>
    <row r="204" s="34" customFormat="1" x14ac:dyDescent="0.2"/>
    <row r="205" s="34" customFormat="1" x14ac:dyDescent="0.2"/>
    <row r="206" s="34" customFormat="1" x14ac:dyDescent="0.2"/>
    <row r="207" s="34" customFormat="1" x14ac:dyDescent="0.2"/>
    <row r="208" s="34" customFormat="1" x14ac:dyDescent="0.2"/>
    <row r="209" s="34" customFormat="1" x14ac:dyDescent="0.2"/>
    <row r="210" s="34" customFormat="1" x14ac:dyDescent="0.2"/>
    <row r="211" s="34" customFormat="1" x14ac:dyDescent="0.2"/>
    <row r="212" s="34" customFormat="1" x14ac:dyDescent="0.2"/>
    <row r="213" s="34" customFormat="1" x14ac:dyDescent="0.2"/>
  </sheetData>
  <mergeCells count="33">
    <mergeCell ref="J15:J19"/>
    <mergeCell ref="K15:K19"/>
    <mergeCell ref="L15:L19"/>
    <mergeCell ref="E21:E25"/>
    <mergeCell ref="F21:F25"/>
    <mergeCell ref="H21:H25"/>
    <mergeCell ref="I21:I25"/>
    <mergeCell ref="J21:J25"/>
    <mergeCell ref="K21:K25"/>
    <mergeCell ref="L21:L25"/>
    <mergeCell ref="E15:E19"/>
    <mergeCell ref="F15:F19"/>
    <mergeCell ref="H15:H19"/>
    <mergeCell ref="I15:I19"/>
    <mergeCell ref="E31:E35"/>
    <mergeCell ref="E37:E41"/>
    <mergeCell ref="E43:E47"/>
    <mergeCell ref="E49:E53"/>
    <mergeCell ref="A29:F29"/>
    <mergeCell ref="L3:L7"/>
    <mergeCell ref="E9:E13"/>
    <mergeCell ref="F9:F13"/>
    <mergeCell ref="H9:H13"/>
    <mergeCell ref="I9:I13"/>
    <mergeCell ref="J9:J13"/>
    <mergeCell ref="K9:K13"/>
    <mergeCell ref="L9:L13"/>
    <mergeCell ref="E3:E7"/>
    <mergeCell ref="F3:F7"/>
    <mergeCell ref="H3:H7"/>
    <mergeCell ref="I3:I7"/>
    <mergeCell ref="J3:J7"/>
    <mergeCell ref="K3:K7"/>
  </mergeCells>
  <printOptions horizontalCentered="1"/>
  <pageMargins left="0.7" right="0.7" top="1.25" bottom="0.75" header="0.3" footer="0.3"/>
  <pageSetup scale="43" orientation="landscape" r:id="rId1"/>
  <headerFooter>
    <oddHeader xml:space="preserve">&amp;C&amp;20Study B05897
Test #2
</oddHeader>
    <oddFoote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1ED38E-8019-4AFA-9420-5B64AE745579}">
  <dimension ref="A1:P213"/>
  <sheetViews>
    <sheetView zoomScale="60" zoomScaleNormal="60" zoomScaleSheetLayoutView="70" workbookViewId="0"/>
  </sheetViews>
  <sheetFormatPr defaultColWidth="9.140625" defaultRowHeight="15" x14ac:dyDescent="0.2"/>
  <cols>
    <col min="1" max="1" width="57.42578125" style="38" customWidth="1"/>
    <col min="2" max="2" width="27.28515625" style="38" bestFit="1" customWidth="1"/>
    <col min="3" max="3" width="24.28515625" style="38" bestFit="1" customWidth="1"/>
    <col min="4" max="4" width="27" style="38" customWidth="1"/>
    <col min="5" max="6" width="17" style="38" customWidth="1"/>
    <col min="7" max="7" width="20.42578125" style="35" customWidth="1"/>
    <col min="8" max="8" width="16.42578125" style="37" customWidth="1"/>
    <col min="9" max="9" width="16.28515625" style="36" bestFit="1" customWidth="1"/>
    <col min="10" max="10" width="25.42578125" style="35" customWidth="1"/>
    <col min="11" max="11" width="14.42578125" style="35" customWidth="1"/>
    <col min="12" max="12" width="18.42578125" style="35" customWidth="1"/>
    <col min="13" max="16384" width="9.140625" style="34"/>
  </cols>
  <sheetData>
    <row r="1" spans="1:16" ht="15.75" thickBot="1" x14ac:dyDescent="0.25"/>
    <row r="2" spans="1:16" s="71" customFormat="1" ht="66" customHeight="1" thickTop="1" thickBot="1" x14ac:dyDescent="0.3">
      <c r="A2" s="78" t="s">
        <v>46</v>
      </c>
      <c r="B2" s="77" t="s">
        <v>47</v>
      </c>
      <c r="C2" s="77" t="s">
        <v>48</v>
      </c>
      <c r="D2" s="77" t="s">
        <v>49</v>
      </c>
      <c r="E2" s="77" t="s">
        <v>50</v>
      </c>
      <c r="F2" s="77" t="s">
        <v>51</v>
      </c>
      <c r="G2" s="76" t="s">
        <v>52</v>
      </c>
      <c r="H2" s="75" t="s">
        <v>53</v>
      </c>
      <c r="I2" s="73" t="s">
        <v>54</v>
      </c>
      <c r="J2" s="74" t="s">
        <v>55</v>
      </c>
      <c r="K2" s="73" t="s">
        <v>20</v>
      </c>
      <c r="L2" s="72" t="s">
        <v>37</v>
      </c>
    </row>
    <row r="3" spans="1:16" ht="19.5" customHeight="1" thickTop="1" x14ac:dyDescent="0.2">
      <c r="A3" s="89" t="s">
        <v>155</v>
      </c>
      <c r="B3" s="109">
        <v>367000</v>
      </c>
      <c r="C3" s="109">
        <v>5320</v>
      </c>
      <c r="D3" s="109">
        <f>C3*2</f>
        <v>10640</v>
      </c>
      <c r="E3" s="151">
        <f>AVERAGE(D3:D7)</f>
        <v>14340</v>
      </c>
      <c r="F3" s="151">
        <f>STDEV(D3:D7)</f>
        <v>8025.758531129628</v>
      </c>
      <c r="G3" s="111">
        <f t="shared" ref="G3:G26" si="0">LOG(D3)</f>
        <v>4.0269416279590295</v>
      </c>
      <c r="H3" s="153">
        <f>AVERAGE(G3:G7)</f>
        <v>4.1113016607046449</v>
      </c>
      <c r="I3" s="155">
        <f>STDEV(G3:G7)^2</f>
        <v>4.4909465172250945E-2</v>
      </c>
      <c r="J3" s="147">
        <f>P4-H3</f>
        <v>1.4533644035474449</v>
      </c>
      <c r="K3" s="149">
        <f>SQRT(I3)/SQRT(5)</f>
        <v>9.4772849669355147E-2</v>
      </c>
      <c r="L3" s="141">
        <f>1.96*K3</f>
        <v>0.1857547853519361</v>
      </c>
    </row>
    <row r="4" spans="1:16" ht="20.100000000000001" customHeight="1" x14ac:dyDescent="0.2">
      <c r="A4" s="90" t="s">
        <v>156</v>
      </c>
      <c r="B4" s="110">
        <v>367000</v>
      </c>
      <c r="C4" s="110">
        <v>3870</v>
      </c>
      <c r="D4" s="110">
        <f>C4*2</f>
        <v>7740</v>
      </c>
      <c r="E4" s="152"/>
      <c r="F4" s="152"/>
      <c r="G4" s="112">
        <f t="shared" si="0"/>
        <v>3.8887409606828927</v>
      </c>
      <c r="H4" s="154"/>
      <c r="I4" s="156"/>
      <c r="J4" s="148"/>
      <c r="K4" s="150"/>
      <c r="L4" s="142"/>
      <c r="O4" s="97" t="s">
        <v>58</v>
      </c>
      <c r="P4" s="35">
        <f>LOG(B3)</f>
        <v>5.5646660642520898</v>
      </c>
    </row>
    <row r="5" spans="1:16" ht="19.5" customHeight="1" x14ac:dyDescent="0.2">
      <c r="A5" s="90" t="s">
        <v>157</v>
      </c>
      <c r="B5" s="110">
        <v>367000</v>
      </c>
      <c r="C5" s="110">
        <v>14000</v>
      </c>
      <c r="D5" s="110">
        <f>C5*2</f>
        <v>28000</v>
      </c>
      <c r="E5" s="152"/>
      <c r="F5" s="152"/>
      <c r="G5" s="112">
        <f t="shared" si="0"/>
        <v>4.4471580313422194</v>
      </c>
      <c r="H5" s="154"/>
      <c r="I5" s="156"/>
      <c r="J5" s="148"/>
      <c r="K5" s="150"/>
      <c r="L5" s="142"/>
    </row>
    <row r="6" spans="1:16" ht="19.5" customHeight="1" x14ac:dyDescent="0.2">
      <c r="A6" s="90" t="s">
        <v>158</v>
      </c>
      <c r="B6" s="110">
        <v>367000</v>
      </c>
      <c r="C6" s="110">
        <v>5320</v>
      </c>
      <c r="D6" s="110">
        <f>C6*2</f>
        <v>10640</v>
      </c>
      <c r="E6" s="152"/>
      <c r="F6" s="152"/>
      <c r="G6" s="112">
        <f t="shared" si="0"/>
        <v>4.0269416279590295</v>
      </c>
      <c r="H6" s="154"/>
      <c r="I6" s="156"/>
      <c r="J6" s="148"/>
      <c r="K6" s="150"/>
      <c r="L6" s="142"/>
    </row>
    <row r="7" spans="1:16" ht="20.100000000000001" customHeight="1" thickBot="1" x14ac:dyDescent="0.25">
      <c r="A7" s="90" t="s">
        <v>159</v>
      </c>
      <c r="B7" s="110">
        <v>367000</v>
      </c>
      <c r="C7" s="110">
        <v>7340</v>
      </c>
      <c r="D7" s="110">
        <f>C7*2</f>
        <v>14680</v>
      </c>
      <c r="E7" s="152"/>
      <c r="F7" s="152"/>
      <c r="G7" s="112">
        <f t="shared" si="0"/>
        <v>4.1667260555800514</v>
      </c>
      <c r="H7" s="154"/>
      <c r="I7" s="156"/>
      <c r="J7" s="148"/>
      <c r="K7" s="150"/>
      <c r="L7" s="142"/>
    </row>
    <row r="8" spans="1:16" ht="20.100000000000001" customHeight="1" thickBot="1" x14ac:dyDescent="0.25">
      <c r="A8" s="95" t="s">
        <v>160</v>
      </c>
      <c r="B8" s="96">
        <v>0</v>
      </c>
      <c r="C8" s="96">
        <v>0</v>
      </c>
      <c r="D8" s="96">
        <v>0</v>
      </c>
      <c r="E8" s="56"/>
      <c r="F8" s="56"/>
      <c r="G8" s="66" t="e">
        <f t="shared" si="0"/>
        <v>#NUM!</v>
      </c>
      <c r="H8" s="66"/>
      <c r="I8" s="65"/>
      <c r="J8" s="64"/>
      <c r="K8" s="63"/>
      <c r="L8" s="62"/>
    </row>
    <row r="9" spans="1:16" ht="20.100000000000001" customHeight="1" thickTop="1" x14ac:dyDescent="0.2">
      <c r="A9" s="49" t="s">
        <v>161</v>
      </c>
      <c r="B9" s="48">
        <v>367000</v>
      </c>
      <c r="C9" s="60" t="s">
        <v>32</v>
      </c>
      <c r="D9" s="48">
        <v>1</v>
      </c>
      <c r="E9" s="184">
        <f>AVERAGE(D9:D13)</f>
        <v>1</v>
      </c>
      <c r="F9" s="184">
        <f>STDEV(D9:D13)</f>
        <v>0</v>
      </c>
      <c r="G9" s="61">
        <f t="shared" si="0"/>
        <v>0</v>
      </c>
      <c r="H9" s="185">
        <f>AVERAGE(G9:G13)</f>
        <v>0</v>
      </c>
      <c r="I9" s="185">
        <f>STDEV(G9:G13)^2</f>
        <v>0</v>
      </c>
      <c r="J9" s="176">
        <f>$H$3-H9</f>
        <v>4.1113016607046449</v>
      </c>
      <c r="K9" s="188">
        <f>SQRT(I9)/SQRT(5)</f>
        <v>0</v>
      </c>
      <c r="L9" s="181">
        <f>1.96*K9</f>
        <v>0</v>
      </c>
    </row>
    <row r="10" spans="1:16" ht="20.100000000000001" customHeight="1" x14ac:dyDescent="0.2">
      <c r="A10" s="47" t="s">
        <v>162</v>
      </c>
      <c r="B10" s="106">
        <v>367000</v>
      </c>
      <c r="C10" s="106" t="s">
        <v>32</v>
      </c>
      <c r="D10" s="106">
        <v>1</v>
      </c>
      <c r="E10" s="184"/>
      <c r="F10" s="184"/>
      <c r="G10" s="108">
        <f t="shared" si="0"/>
        <v>0</v>
      </c>
      <c r="H10" s="185"/>
      <c r="I10" s="185"/>
      <c r="J10" s="177"/>
      <c r="K10" s="189"/>
      <c r="L10" s="182"/>
    </row>
    <row r="11" spans="1:16" ht="20.100000000000001" customHeight="1" x14ac:dyDescent="0.2">
      <c r="A11" s="47" t="s">
        <v>163</v>
      </c>
      <c r="B11" s="106">
        <v>367000</v>
      </c>
      <c r="C11" s="106" t="s">
        <v>32</v>
      </c>
      <c r="D11" s="106">
        <v>1</v>
      </c>
      <c r="E11" s="184"/>
      <c r="F11" s="184"/>
      <c r="G11" s="108">
        <f t="shared" si="0"/>
        <v>0</v>
      </c>
      <c r="H11" s="185"/>
      <c r="I11" s="185"/>
      <c r="J11" s="177"/>
      <c r="K11" s="189"/>
      <c r="L11" s="182"/>
    </row>
    <row r="12" spans="1:16" ht="20.100000000000001" customHeight="1" x14ac:dyDescent="0.2">
      <c r="A12" s="47" t="s">
        <v>164</v>
      </c>
      <c r="B12" s="106">
        <v>367000</v>
      </c>
      <c r="C12" s="102" t="s">
        <v>32</v>
      </c>
      <c r="D12" s="106">
        <v>1</v>
      </c>
      <c r="E12" s="184"/>
      <c r="F12" s="184"/>
      <c r="G12" s="108">
        <f t="shared" si="0"/>
        <v>0</v>
      </c>
      <c r="H12" s="185"/>
      <c r="I12" s="185"/>
      <c r="J12" s="177"/>
      <c r="K12" s="189"/>
      <c r="L12" s="182"/>
    </row>
    <row r="13" spans="1:16" ht="20.100000000000001" customHeight="1" thickBot="1" x14ac:dyDescent="0.25">
      <c r="A13" s="47" t="s">
        <v>165</v>
      </c>
      <c r="B13" s="106">
        <v>367000</v>
      </c>
      <c r="C13" s="106" t="s">
        <v>32</v>
      </c>
      <c r="D13" s="106">
        <v>1</v>
      </c>
      <c r="E13" s="184"/>
      <c r="F13" s="184"/>
      <c r="G13" s="108">
        <f t="shared" si="0"/>
        <v>0</v>
      </c>
      <c r="H13" s="185"/>
      <c r="I13" s="185"/>
      <c r="J13" s="178"/>
      <c r="K13" s="190"/>
      <c r="L13" s="183"/>
    </row>
    <row r="14" spans="1:16" ht="20.100000000000001" customHeight="1" thickBot="1" x14ac:dyDescent="0.25">
      <c r="A14" s="58" t="s">
        <v>166</v>
      </c>
      <c r="B14" s="57">
        <v>0</v>
      </c>
      <c r="C14" s="57" t="s">
        <v>32</v>
      </c>
      <c r="D14" s="57">
        <v>0</v>
      </c>
      <c r="E14" s="55"/>
      <c r="F14" s="55"/>
      <c r="G14" s="54" t="e">
        <f t="shared" si="0"/>
        <v>#NUM!</v>
      </c>
      <c r="H14" s="53"/>
      <c r="I14" s="53"/>
      <c r="J14" s="52"/>
      <c r="K14" s="51"/>
      <c r="L14" s="50"/>
    </row>
    <row r="15" spans="1:16" ht="20.100000000000001" customHeight="1" thickTop="1" x14ac:dyDescent="0.2">
      <c r="A15" s="49" t="s">
        <v>167</v>
      </c>
      <c r="B15" s="48">
        <v>367000</v>
      </c>
      <c r="C15" s="60" t="s">
        <v>32</v>
      </c>
      <c r="D15" s="60">
        <v>1</v>
      </c>
      <c r="E15" s="174">
        <f>AVERAGE(D15:D19)</f>
        <v>1</v>
      </c>
      <c r="F15" s="174">
        <f>STDEV(D15:D19)</f>
        <v>0</v>
      </c>
      <c r="G15" s="59">
        <f t="shared" si="0"/>
        <v>0</v>
      </c>
      <c r="H15" s="175">
        <f>AVERAGE(G15:G19)</f>
        <v>0</v>
      </c>
      <c r="I15" s="175">
        <f>STDEV(G15:G19)^2</f>
        <v>0</v>
      </c>
      <c r="J15" s="176">
        <f>$H$3-H15</f>
        <v>4.1113016607046449</v>
      </c>
      <c r="K15" s="179">
        <f>SQRT(I15)/SQRT(5)</f>
        <v>0</v>
      </c>
      <c r="L15" s="172">
        <f>1.96*K15</f>
        <v>0</v>
      </c>
    </row>
    <row r="16" spans="1:16" ht="20.100000000000001" customHeight="1" x14ac:dyDescent="0.2">
      <c r="A16" s="47" t="s">
        <v>168</v>
      </c>
      <c r="B16" s="106">
        <v>367000</v>
      </c>
      <c r="C16" s="102" t="s">
        <v>32</v>
      </c>
      <c r="D16" s="102">
        <v>1</v>
      </c>
      <c r="E16" s="174"/>
      <c r="F16" s="174"/>
      <c r="G16" s="104">
        <f t="shared" si="0"/>
        <v>0</v>
      </c>
      <c r="H16" s="175"/>
      <c r="I16" s="175"/>
      <c r="J16" s="177"/>
      <c r="K16" s="179"/>
      <c r="L16" s="172"/>
    </row>
    <row r="17" spans="1:12" ht="20.100000000000001" customHeight="1" x14ac:dyDescent="0.2">
      <c r="A17" s="47" t="s">
        <v>169</v>
      </c>
      <c r="B17" s="106">
        <v>367000</v>
      </c>
      <c r="C17" s="102" t="s">
        <v>32</v>
      </c>
      <c r="D17" s="102">
        <v>1</v>
      </c>
      <c r="E17" s="174"/>
      <c r="F17" s="174"/>
      <c r="G17" s="104">
        <f t="shared" si="0"/>
        <v>0</v>
      </c>
      <c r="H17" s="175"/>
      <c r="I17" s="175"/>
      <c r="J17" s="177"/>
      <c r="K17" s="179"/>
      <c r="L17" s="172"/>
    </row>
    <row r="18" spans="1:12" ht="20.100000000000001" customHeight="1" x14ac:dyDescent="0.2">
      <c r="A18" s="47" t="s">
        <v>170</v>
      </c>
      <c r="B18" s="106">
        <v>367000</v>
      </c>
      <c r="C18" s="102" t="s">
        <v>32</v>
      </c>
      <c r="D18" s="102">
        <v>1</v>
      </c>
      <c r="E18" s="174"/>
      <c r="F18" s="174"/>
      <c r="G18" s="104">
        <f t="shared" si="0"/>
        <v>0</v>
      </c>
      <c r="H18" s="175"/>
      <c r="I18" s="175"/>
      <c r="J18" s="177"/>
      <c r="K18" s="179"/>
      <c r="L18" s="172"/>
    </row>
    <row r="19" spans="1:12" ht="20.100000000000001" customHeight="1" thickBot="1" x14ac:dyDescent="0.25">
      <c r="A19" s="47" t="s">
        <v>171</v>
      </c>
      <c r="B19" s="106">
        <v>367000</v>
      </c>
      <c r="C19" s="102" t="s">
        <v>32</v>
      </c>
      <c r="D19" s="102">
        <v>1</v>
      </c>
      <c r="E19" s="174"/>
      <c r="F19" s="174"/>
      <c r="G19" s="104">
        <f t="shared" si="0"/>
        <v>0</v>
      </c>
      <c r="H19" s="175"/>
      <c r="I19" s="175"/>
      <c r="J19" s="178"/>
      <c r="K19" s="180"/>
      <c r="L19" s="173"/>
    </row>
    <row r="20" spans="1:12" ht="20.100000000000001" customHeight="1" thickBot="1" x14ac:dyDescent="0.25">
      <c r="A20" s="58" t="s">
        <v>172</v>
      </c>
      <c r="B20" s="57">
        <v>0</v>
      </c>
      <c r="C20" s="56"/>
      <c r="D20" s="56">
        <v>0</v>
      </c>
      <c r="E20" s="55"/>
      <c r="F20" s="55"/>
      <c r="G20" s="54" t="e">
        <f t="shared" si="0"/>
        <v>#NUM!</v>
      </c>
      <c r="H20" s="53"/>
      <c r="I20" s="53"/>
      <c r="J20" s="52"/>
      <c r="K20" s="51"/>
      <c r="L20" s="50"/>
    </row>
    <row r="21" spans="1:12" ht="19.5" customHeight="1" thickTop="1" x14ac:dyDescent="0.2">
      <c r="A21" s="49" t="s">
        <v>173</v>
      </c>
      <c r="B21" s="48">
        <v>367000</v>
      </c>
      <c r="C21" s="101" t="s">
        <v>32</v>
      </c>
      <c r="D21" s="101">
        <v>1</v>
      </c>
      <c r="E21" s="168">
        <f>AVERAGE(D21:D25)</f>
        <v>1</v>
      </c>
      <c r="F21" s="168">
        <f>STDEV(D21:D25)</f>
        <v>0</v>
      </c>
      <c r="G21" s="103">
        <f t="shared" si="0"/>
        <v>0</v>
      </c>
      <c r="H21" s="170">
        <f>AVERAGE(G21:G25)</f>
        <v>0</v>
      </c>
      <c r="I21" s="170">
        <f>STDEV(G21:G25)^2</f>
        <v>0</v>
      </c>
      <c r="J21" s="147">
        <f>$H$3-H21</f>
        <v>4.1113016607046449</v>
      </c>
      <c r="K21" s="164">
        <f>SQRT(I21)/SQRT(5)</f>
        <v>0</v>
      </c>
      <c r="L21" s="166">
        <f>1.96*K21</f>
        <v>0</v>
      </c>
    </row>
    <row r="22" spans="1:12" ht="20.100000000000001" customHeight="1" x14ac:dyDescent="0.2">
      <c r="A22" s="47" t="s">
        <v>174</v>
      </c>
      <c r="B22" s="106">
        <v>367000</v>
      </c>
      <c r="C22" s="102" t="s">
        <v>32</v>
      </c>
      <c r="D22" s="102">
        <v>1</v>
      </c>
      <c r="E22" s="169"/>
      <c r="F22" s="169"/>
      <c r="G22" s="104">
        <f t="shared" si="0"/>
        <v>0</v>
      </c>
      <c r="H22" s="171"/>
      <c r="I22" s="171"/>
      <c r="J22" s="148"/>
      <c r="K22" s="165"/>
      <c r="L22" s="167"/>
    </row>
    <row r="23" spans="1:12" ht="20.100000000000001" customHeight="1" x14ac:dyDescent="0.2">
      <c r="A23" s="47" t="s">
        <v>175</v>
      </c>
      <c r="B23" s="106">
        <v>367000</v>
      </c>
      <c r="C23" s="102" t="s">
        <v>32</v>
      </c>
      <c r="D23" s="102">
        <v>1</v>
      </c>
      <c r="E23" s="169"/>
      <c r="F23" s="169"/>
      <c r="G23" s="104">
        <f t="shared" si="0"/>
        <v>0</v>
      </c>
      <c r="H23" s="171"/>
      <c r="I23" s="171"/>
      <c r="J23" s="148"/>
      <c r="K23" s="165"/>
      <c r="L23" s="167"/>
    </row>
    <row r="24" spans="1:12" ht="20.100000000000001" customHeight="1" x14ac:dyDescent="0.2">
      <c r="A24" s="47" t="s">
        <v>176</v>
      </c>
      <c r="B24" s="106">
        <v>367000</v>
      </c>
      <c r="C24" s="102" t="s">
        <v>32</v>
      </c>
      <c r="D24" s="102">
        <v>1</v>
      </c>
      <c r="E24" s="169"/>
      <c r="F24" s="169"/>
      <c r="G24" s="104">
        <f t="shared" si="0"/>
        <v>0</v>
      </c>
      <c r="H24" s="171"/>
      <c r="I24" s="171"/>
      <c r="J24" s="148"/>
      <c r="K24" s="165"/>
      <c r="L24" s="167"/>
    </row>
    <row r="25" spans="1:12" ht="20.100000000000001" customHeight="1" thickBot="1" x14ac:dyDescent="0.25">
      <c r="A25" s="47" t="s">
        <v>177</v>
      </c>
      <c r="B25" s="106">
        <v>367000</v>
      </c>
      <c r="C25" s="46" t="s">
        <v>32</v>
      </c>
      <c r="D25" s="102">
        <v>1</v>
      </c>
      <c r="E25" s="169"/>
      <c r="F25" s="169"/>
      <c r="G25" s="104">
        <f t="shared" si="0"/>
        <v>0</v>
      </c>
      <c r="H25" s="171"/>
      <c r="I25" s="171"/>
      <c r="J25" s="148"/>
      <c r="K25" s="165"/>
      <c r="L25" s="167"/>
    </row>
    <row r="26" spans="1:12" ht="20.100000000000001" customHeight="1" thickBot="1" x14ac:dyDescent="0.25">
      <c r="A26" s="45" t="s">
        <v>178</v>
      </c>
      <c r="B26" s="44">
        <v>0</v>
      </c>
      <c r="C26" s="44" t="s">
        <v>32</v>
      </c>
      <c r="D26" s="44">
        <v>0</v>
      </c>
      <c r="E26" s="43"/>
      <c r="F26" s="43"/>
      <c r="G26" s="42" t="e">
        <f t="shared" si="0"/>
        <v>#NUM!</v>
      </c>
      <c r="H26" s="42"/>
      <c r="I26" s="42"/>
      <c r="J26" s="41"/>
      <c r="K26" s="40"/>
      <c r="L26" s="39"/>
    </row>
    <row r="27" spans="1:12" ht="15.75" thickTop="1" x14ac:dyDescent="0.2">
      <c r="A27" s="34"/>
      <c r="B27" s="34"/>
      <c r="C27" s="34"/>
      <c r="D27" s="34"/>
      <c r="E27" s="34"/>
      <c r="F27" s="34"/>
      <c r="G27" s="34"/>
      <c r="H27" s="34"/>
      <c r="I27" s="34"/>
      <c r="J27" s="34"/>
      <c r="K27" s="34"/>
      <c r="L27" s="34"/>
    </row>
    <row r="28" spans="1:12" ht="20.100000000000001" customHeight="1" x14ac:dyDescent="0.2">
      <c r="A28" s="34"/>
      <c r="B28" s="34"/>
      <c r="C28" s="34"/>
      <c r="D28" s="34"/>
      <c r="E28" s="34"/>
      <c r="F28" s="34"/>
      <c r="G28" s="34"/>
      <c r="H28" s="34"/>
      <c r="I28" s="34"/>
      <c r="J28" s="34"/>
      <c r="K28" s="34"/>
      <c r="L28" s="34"/>
    </row>
    <row r="29" spans="1:12" ht="43.5" customHeight="1" x14ac:dyDescent="0.2">
      <c r="A29" s="163" t="s">
        <v>81</v>
      </c>
      <c r="B29" s="163"/>
      <c r="C29" s="163"/>
      <c r="D29" s="163"/>
      <c r="E29" s="163"/>
      <c r="F29" s="163"/>
      <c r="G29" s="34"/>
      <c r="H29" s="34"/>
      <c r="I29" s="34"/>
      <c r="J29" s="34"/>
      <c r="K29" s="34"/>
      <c r="L29" s="34"/>
    </row>
    <row r="30" spans="1:12" ht="56.25" customHeight="1" x14ac:dyDescent="0.2">
      <c r="A30" s="78" t="s">
        <v>46</v>
      </c>
      <c r="B30" s="77" t="s">
        <v>47</v>
      </c>
      <c r="C30" s="77" t="s">
        <v>48</v>
      </c>
      <c r="D30" s="77" t="s">
        <v>49</v>
      </c>
      <c r="E30" s="77" t="s">
        <v>50</v>
      </c>
      <c r="F30" s="34"/>
      <c r="G30" s="34"/>
      <c r="H30" s="34"/>
      <c r="I30" s="34"/>
      <c r="J30" s="34"/>
      <c r="K30" s="34"/>
      <c r="L30" s="34"/>
    </row>
    <row r="31" spans="1:12" ht="20.100000000000001" customHeight="1" x14ac:dyDescent="0.2">
      <c r="A31" s="89" t="s">
        <v>155</v>
      </c>
      <c r="B31" s="119">
        <v>367000</v>
      </c>
      <c r="C31" s="119">
        <v>5320</v>
      </c>
      <c r="D31" s="119">
        <f>C31*2</f>
        <v>10640</v>
      </c>
      <c r="E31" s="157">
        <f>AVERAGE(D31:D35)</f>
        <v>14340</v>
      </c>
      <c r="F31" s="34"/>
      <c r="G31" s="34"/>
      <c r="H31" s="34"/>
      <c r="I31" s="34"/>
      <c r="J31" s="34"/>
      <c r="K31" s="34"/>
      <c r="L31" s="34"/>
    </row>
    <row r="32" spans="1:12" ht="20.100000000000001" customHeight="1" x14ac:dyDescent="0.2">
      <c r="A32" s="90" t="s">
        <v>156</v>
      </c>
      <c r="B32" s="120">
        <v>367000</v>
      </c>
      <c r="C32" s="120">
        <v>3870</v>
      </c>
      <c r="D32" s="120">
        <f>C32*2</f>
        <v>7740</v>
      </c>
      <c r="E32" s="158"/>
      <c r="F32" s="34"/>
      <c r="G32" s="34"/>
      <c r="H32" s="34"/>
      <c r="I32" s="34"/>
      <c r="J32" s="34"/>
      <c r="K32" s="34"/>
      <c r="L32" s="34"/>
    </row>
    <row r="33" spans="1:12" ht="20.100000000000001" customHeight="1" x14ac:dyDescent="0.2">
      <c r="A33" s="90" t="s">
        <v>157</v>
      </c>
      <c r="B33" s="120">
        <v>367000</v>
      </c>
      <c r="C33" s="120">
        <v>14000</v>
      </c>
      <c r="D33" s="120">
        <f>C33*2</f>
        <v>28000</v>
      </c>
      <c r="E33" s="158"/>
      <c r="F33" s="34"/>
      <c r="G33" s="34"/>
      <c r="H33" s="34"/>
      <c r="I33" s="34"/>
      <c r="J33" s="34"/>
      <c r="K33" s="34"/>
      <c r="L33" s="34"/>
    </row>
    <row r="34" spans="1:12" ht="20.100000000000001" customHeight="1" x14ac:dyDescent="0.2">
      <c r="A34" s="90" t="s">
        <v>158</v>
      </c>
      <c r="B34" s="120">
        <v>367000</v>
      </c>
      <c r="C34" s="120">
        <v>5320</v>
      </c>
      <c r="D34" s="120">
        <f>C34*2</f>
        <v>10640</v>
      </c>
      <c r="E34" s="158"/>
      <c r="F34" s="34"/>
      <c r="G34" s="34"/>
      <c r="H34" s="34"/>
      <c r="I34" s="34"/>
      <c r="J34" s="34"/>
      <c r="K34" s="34"/>
      <c r="L34" s="34"/>
    </row>
    <row r="35" spans="1:12" ht="20.100000000000001" customHeight="1" x14ac:dyDescent="0.2">
      <c r="A35" s="90" t="s">
        <v>159</v>
      </c>
      <c r="B35" s="120">
        <v>367000</v>
      </c>
      <c r="C35" s="120">
        <v>7340</v>
      </c>
      <c r="D35" s="120">
        <f>C35*2</f>
        <v>14680</v>
      </c>
      <c r="E35" s="158"/>
      <c r="F35" s="34"/>
      <c r="G35" s="34"/>
      <c r="H35" s="34"/>
      <c r="I35" s="34"/>
      <c r="J35" s="34"/>
      <c r="K35" s="34"/>
      <c r="L35" s="34"/>
    </row>
    <row r="36" spans="1:12" ht="20.100000000000001" customHeight="1" x14ac:dyDescent="0.2">
      <c r="A36" s="95" t="s">
        <v>160</v>
      </c>
      <c r="B36" s="126">
        <v>0</v>
      </c>
      <c r="C36" s="126">
        <v>0</v>
      </c>
      <c r="D36" s="126">
        <v>0</v>
      </c>
      <c r="E36" s="127"/>
      <c r="F36" s="34"/>
      <c r="G36" s="34"/>
      <c r="H36" s="34"/>
      <c r="I36" s="34"/>
      <c r="J36" s="34"/>
      <c r="K36" s="34"/>
      <c r="L36" s="34"/>
    </row>
    <row r="37" spans="1:12" ht="20.100000000000001" customHeight="1" x14ac:dyDescent="0.2">
      <c r="A37" s="49" t="s">
        <v>161</v>
      </c>
      <c r="B37" s="128">
        <v>367000</v>
      </c>
      <c r="C37" s="129" t="s">
        <v>32</v>
      </c>
      <c r="D37" s="128">
        <v>1</v>
      </c>
      <c r="E37" s="186">
        <f>AVERAGE(D37:D41)</f>
        <v>1</v>
      </c>
      <c r="F37" s="34"/>
      <c r="G37" s="34"/>
      <c r="H37" s="34"/>
      <c r="I37" s="34"/>
      <c r="J37" s="34"/>
      <c r="K37" s="34"/>
      <c r="L37" s="34"/>
    </row>
    <row r="38" spans="1:12" ht="20.100000000000001" customHeight="1" x14ac:dyDescent="0.2">
      <c r="A38" s="47" t="s">
        <v>162</v>
      </c>
      <c r="B38" s="113">
        <v>367000</v>
      </c>
      <c r="C38" s="113" t="s">
        <v>32</v>
      </c>
      <c r="D38" s="113">
        <v>1</v>
      </c>
      <c r="E38" s="186"/>
      <c r="F38" s="34"/>
      <c r="G38" s="34"/>
      <c r="H38" s="34"/>
      <c r="I38" s="34"/>
      <c r="J38" s="34"/>
      <c r="K38" s="34"/>
      <c r="L38" s="34"/>
    </row>
    <row r="39" spans="1:12" ht="20.100000000000001" customHeight="1" x14ac:dyDescent="0.2">
      <c r="A39" s="47" t="s">
        <v>163</v>
      </c>
      <c r="B39" s="113">
        <v>367000</v>
      </c>
      <c r="C39" s="113" t="s">
        <v>32</v>
      </c>
      <c r="D39" s="113">
        <v>1</v>
      </c>
      <c r="E39" s="186"/>
      <c r="F39" s="34"/>
      <c r="G39" s="34"/>
      <c r="H39" s="34"/>
      <c r="I39" s="34"/>
      <c r="J39" s="34"/>
      <c r="K39" s="34"/>
      <c r="L39" s="34"/>
    </row>
    <row r="40" spans="1:12" ht="20.100000000000001" customHeight="1" x14ac:dyDescent="0.2">
      <c r="A40" s="47" t="s">
        <v>164</v>
      </c>
      <c r="B40" s="113">
        <v>367000</v>
      </c>
      <c r="C40" s="115" t="s">
        <v>32</v>
      </c>
      <c r="D40" s="113">
        <v>1</v>
      </c>
      <c r="E40" s="186"/>
      <c r="F40" s="34"/>
      <c r="G40" s="34"/>
      <c r="H40" s="34"/>
      <c r="I40" s="34"/>
      <c r="J40" s="34"/>
      <c r="K40" s="34"/>
      <c r="L40" s="34"/>
    </row>
    <row r="41" spans="1:12" ht="20.100000000000001" customHeight="1" x14ac:dyDescent="0.2">
      <c r="A41" s="47" t="s">
        <v>165</v>
      </c>
      <c r="B41" s="113">
        <v>367000</v>
      </c>
      <c r="C41" s="113" t="s">
        <v>32</v>
      </c>
      <c r="D41" s="113">
        <v>1</v>
      </c>
      <c r="E41" s="186"/>
      <c r="F41" s="34"/>
      <c r="G41" s="34"/>
      <c r="H41" s="34"/>
      <c r="I41" s="34"/>
      <c r="J41" s="34"/>
      <c r="K41" s="34"/>
      <c r="L41" s="34"/>
    </row>
    <row r="42" spans="1:12" ht="20.100000000000001" customHeight="1" x14ac:dyDescent="0.2">
      <c r="A42" s="58" t="s">
        <v>166</v>
      </c>
      <c r="B42" s="117">
        <v>0</v>
      </c>
      <c r="C42" s="117" t="s">
        <v>32</v>
      </c>
      <c r="D42" s="117">
        <v>0</v>
      </c>
      <c r="E42" s="118"/>
      <c r="F42" s="34"/>
      <c r="G42" s="34"/>
      <c r="H42" s="34"/>
      <c r="I42" s="34"/>
      <c r="J42" s="34"/>
      <c r="K42" s="34"/>
      <c r="L42" s="34"/>
    </row>
    <row r="43" spans="1:12" ht="20.100000000000001" customHeight="1" x14ac:dyDescent="0.2">
      <c r="A43" s="49" t="s">
        <v>167</v>
      </c>
      <c r="B43" s="128">
        <v>367000</v>
      </c>
      <c r="C43" s="129" t="s">
        <v>32</v>
      </c>
      <c r="D43" s="129">
        <v>1</v>
      </c>
      <c r="E43" s="187">
        <f>AVERAGE(D43:D47)</f>
        <v>1</v>
      </c>
      <c r="F43" s="34"/>
      <c r="G43" s="34"/>
      <c r="H43" s="34"/>
      <c r="I43" s="34"/>
      <c r="J43" s="34"/>
      <c r="K43" s="34"/>
      <c r="L43" s="34"/>
    </row>
    <row r="44" spans="1:12" ht="20.100000000000001" customHeight="1" x14ac:dyDescent="0.2">
      <c r="A44" s="47" t="s">
        <v>168</v>
      </c>
      <c r="B44" s="113">
        <v>367000</v>
      </c>
      <c r="C44" s="115" t="s">
        <v>32</v>
      </c>
      <c r="D44" s="115">
        <v>1</v>
      </c>
      <c r="E44" s="187"/>
      <c r="F44" s="34"/>
      <c r="G44" s="34"/>
      <c r="H44" s="34"/>
      <c r="I44" s="34"/>
      <c r="J44" s="34"/>
      <c r="K44" s="34"/>
      <c r="L44" s="34"/>
    </row>
    <row r="45" spans="1:12" ht="20.100000000000001" customHeight="1" x14ac:dyDescent="0.2">
      <c r="A45" s="47" t="s">
        <v>169</v>
      </c>
      <c r="B45" s="113">
        <v>367000</v>
      </c>
      <c r="C45" s="115" t="s">
        <v>32</v>
      </c>
      <c r="D45" s="115">
        <v>1</v>
      </c>
      <c r="E45" s="187"/>
      <c r="F45" s="34"/>
      <c r="G45" s="34"/>
      <c r="H45" s="34"/>
      <c r="I45" s="34"/>
      <c r="J45" s="34"/>
      <c r="K45" s="34"/>
      <c r="L45" s="34"/>
    </row>
    <row r="46" spans="1:12" ht="20.100000000000001" customHeight="1" x14ac:dyDescent="0.2">
      <c r="A46" s="47" t="s">
        <v>170</v>
      </c>
      <c r="B46" s="113">
        <v>367000</v>
      </c>
      <c r="C46" s="115" t="s">
        <v>32</v>
      </c>
      <c r="D46" s="115">
        <v>1</v>
      </c>
      <c r="E46" s="187"/>
      <c r="F46" s="34"/>
      <c r="G46" s="34"/>
      <c r="H46" s="34"/>
      <c r="I46" s="34"/>
      <c r="J46" s="34"/>
      <c r="K46" s="34"/>
      <c r="L46" s="34"/>
    </row>
    <row r="47" spans="1:12" ht="20.100000000000001" customHeight="1" x14ac:dyDescent="0.2">
      <c r="A47" s="47" t="s">
        <v>171</v>
      </c>
      <c r="B47" s="113">
        <v>367000</v>
      </c>
      <c r="C47" s="115" t="s">
        <v>32</v>
      </c>
      <c r="D47" s="115">
        <v>1</v>
      </c>
      <c r="E47" s="187"/>
      <c r="F47" s="34"/>
      <c r="G47" s="34"/>
      <c r="H47" s="34"/>
      <c r="I47" s="34"/>
      <c r="J47" s="34"/>
      <c r="K47" s="34"/>
      <c r="L47" s="34"/>
    </row>
    <row r="48" spans="1:12" ht="20.100000000000001" customHeight="1" x14ac:dyDescent="0.2">
      <c r="A48" s="58" t="s">
        <v>172</v>
      </c>
      <c r="B48" s="117">
        <v>0</v>
      </c>
      <c r="C48" s="127"/>
      <c r="D48" s="127">
        <v>0</v>
      </c>
      <c r="E48" s="118"/>
      <c r="F48" s="34"/>
      <c r="G48" s="34"/>
      <c r="H48" s="34"/>
      <c r="I48" s="34"/>
      <c r="J48" s="34"/>
      <c r="K48" s="34"/>
      <c r="L48" s="34"/>
    </row>
    <row r="49" spans="1:12" ht="20.100000000000001" customHeight="1" x14ac:dyDescent="0.2">
      <c r="A49" s="49" t="s">
        <v>173</v>
      </c>
      <c r="B49" s="128">
        <v>367000</v>
      </c>
      <c r="C49" s="123" t="s">
        <v>32</v>
      </c>
      <c r="D49" s="123">
        <v>1</v>
      </c>
      <c r="E49" s="161">
        <f>AVERAGE(D49:D53)</f>
        <v>1</v>
      </c>
      <c r="F49" s="34"/>
      <c r="G49" s="34"/>
      <c r="H49" s="34"/>
      <c r="I49" s="34"/>
      <c r="J49" s="34"/>
      <c r="K49" s="34"/>
      <c r="L49" s="34"/>
    </row>
    <row r="50" spans="1:12" ht="20.100000000000001" customHeight="1" x14ac:dyDescent="0.2">
      <c r="A50" s="47" t="s">
        <v>174</v>
      </c>
      <c r="B50" s="113">
        <v>367000</v>
      </c>
      <c r="C50" s="115" t="s">
        <v>32</v>
      </c>
      <c r="D50" s="115">
        <v>1</v>
      </c>
      <c r="E50" s="162"/>
      <c r="F50" s="34"/>
      <c r="G50" s="34"/>
      <c r="H50" s="34"/>
      <c r="I50" s="34"/>
      <c r="J50" s="34"/>
      <c r="K50" s="34"/>
      <c r="L50" s="34"/>
    </row>
    <row r="51" spans="1:12" ht="20.100000000000001" customHeight="1" x14ac:dyDescent="0.2">
      <c r="A51" s="47" t="s">
        <v>175</v>
      </c>
      <c r="B51" s="113">
        <v>367000</v>
      </c>
      <c r="C51" s="115" t="s">
        <v>32</v>
      </c>
      <c r="D51" s="115">
        <v>1</v>
      </c>
      <c r="E51" s="162"/>
      <c r="F51" s="34"/>
      <c r="G51" s="34"/>
      <c r="H51" s="34"/>
      <c r="I51" s="34"/>
      <c r="J51" s="34"/>
      <c r="K51" s="34"/>
      <c r="L51" s="34"/>
    </row>
    <row r="52" spans="1:12" ht="20.100000000000001" customHeight="1" x14ac:dyDescent="0.2">
      <c r="A52" s="47" t="s">
        <v>176</v>
      </c>
      <c r="B52" s="113">
        <v>367000</v>
      </c>
      <c r="C52" s="102" t="s">
        <v>32</v>
      </c>
      <c r="D52" s="115">
        <v>1</v>
      </c>
      <c r="E52" s="162"/>
      <c r="F52" s="34"/>
      <c r="G52" s="34"/>
      <c r="H52" s="34"/>
      <c r="I52" s="34"/>
      <c r="J52" s="34"/>
      <c r="K52" s="34"/>
      <c r="L52" s="34"/>
    </row>
    <row r="53" spans="1:12" ht="20.100000000000001" customHeight="1" x14ac:dyDescent="0.2">
      <c r="A53" s="47" t="s">
        <v>177</v>
      </c>
      <c r="B53" s="113">
        <v>367000</v>
      </c>
      <c r="C53" s="114" t="s">
        <v>32</v>
      </c>
      <c r="D53" s="115">
        <v>1</v>
      </c>
      <c r="E53" s="162"/>
      <c r="F53" s="34"/>
      <c r="G53" s="34"/>
      <c r="H53" s="34"/>
      <c r="I53" s="34"/>
      <c r="J53" s="34"/>
      <c r="K53" s="34"/>
      <c r="L53" s="34"/>
    </row>
    <row r="54" spans="1:12" ht="20.100000000000001" customHeight="1" x14ac:dyDescent="0.2">
      <c r="A54" s="45" t="s">
        <v>178</v>
      </c>
      <c r="B54" s="124">
        <v>0</v>
      </c>
      <c r="C54" s="124" t="s">
        <v>32</v>
      </c>
      <c r="D54" s="124">
        <v>0</v>
      </c>
      <c r="E54" s="125"/>
      <c r="F54" s="34"/>
      <c r="G54" s="34"/>
      <c r="H54" s="34"/>
      <c r="I54" s="34"/>
      <c r="J54" s="34"/>
      <c r="K54" s="34"/>
      <c r="L54" s="34"/>
    </row>
    <row r="55" spans="1:12" ht="20.100000000000001" customHeight="1" x14ac:dyDescent="0.2">
      <c r="A55" s="34"/>
      <c r="B55" s="34"/>
      <c r="C55" s="34"/>
      <c r="D55" s="34"/>
      <c r="E55" s="34"/>
      <c r="F55" s="34"/>
      <c r="G55" s="34"/>
      <c r="H55" s="34"/>
      <c r="I55" s="34"/>
      <c r="J55" s="34"/>
      <c r="K55" s="34"/>
      <c r="L55" s="34"/>
    </row>
    <row r="56" spans="1:12" ht="20.100000000000001" customHeight="1" x14ac:dyDescent="0.2">
      <c r="A56" s="34"/>
      <c r="B56" s="34"/>
      <c r="C56" s="34"/>
      <c r="D56" s="34"/>
      <c r="E56" s="34"/>
      <c r="F56" s="34"/>
      <c r="G56" s="34"/>
      <c r="H56" s="34"/>
      <c r="I56" s="34"/>
      <c r="J56" s="34"/>
      <c r="K56" s="34"/>
      <c r="L56" s="34"/>
    </row>
    <row r="57" spans="1:12" ht="20.100000000000001" customHeight="1" x14ac:dyDescent="0.2">
      <c r="A57" s="34"/>
      <c r="B57" s="34"/>
      <c r="C57" s="34"/>
      <c r="D57" s="34"/>
      <c r="E57" s="34"/>
      <c r="F57" s="34"/>
      <c r="G57" s="34"/>
      <c r="H57" s="34"/>
      <c r="I57" s="34"/>
      <c r="J57" s="34"/>
      <c r="K57" s="34"/>
      <c r="L57" s="34"/>
    </row>
    <row r="58" spans="1:12" ht="20.100000000000001" customHeight="1" x14ac:dyDescent="0.2">
      <c r="A58" s="34"/>
      <c r="B58" s="34"/>
      <c r="C58" s="34"/>
      <c r="D58" s="34"/>
      <c r="E58" s="34"/>
      <c r="F58" s="34"/>
      <c r="G58" s="34"/>
      <c r="H58" s="34"/>
      <c r="I58" s="34"/>
      <c r="J58" s="34"/>
      <c r="K58" s="34"/>
      <c r="L58" s="34"/>
    </row>
    <row r="59" spans="1:12" ht="20.100000000000001" customHeight="1" x14ac:dyDescent="0.2">
      <c r="A59" s="34"/>
      <c r="B59" s="34"/>
      <c r="C59" s="34"/>
      <c r="D59" s="34"/>
      <c r="E59" s="34"/>
      <c r="F59" s="34"/>
      <c r="G59" s="34"/>
      <c r="H59" s="34"/>
      <c r="I59" s="34"/>
      <c r="J59" s="34"/>
      <c r="K59" s="34"/>
      <c r="L59" s="34"/>
    </row>
    <row r="60" spans="1:12" ht="20.100000000000001" customHeight="1" x14ac:dyDescent="0.2">
      <c r="A60" s="34"/>
      <c r="B60" s="34"/>
      <c r="C60" s="34"/>
      <c r="D60" s="34"/>
      <c r="E60" s="34"/>
      <c r="F60" s="34"/>
      <c r="G60" s="34"/>
      <c r="H60" s="34"/>
      <c r="I60" s="34"/>
      <c r="J60" s="34"/>
      <c r="K60" s="34"/>
      <c r="L60" s="34"/>
    </row>
    <row r="61" spans="1:12" ht="20.100000000000001" customHeight="1" x14ac:dyDescent="0.2">
      <c r="A61" s="34"/>
      <c r="B61" s="34"/>
      <c r="C61" s="34"/>
      <c r="D61" s="34"/>
      <c r="E61" s="34"/>
      <c r="F61" s="34"/>
      <c r="G61" s="34"/>
      <c r="H61" s="34"/>
      <c r="I61" s="34"/>
      <c r="J61" s="34"/>
      <c r="K61" s="34"/>
      <c r="L61" s="34"/>
    </row>
    <row r="62" spans="1:12" ht="20.100000000000001" customHeight="1" x14ac:dyDescent="0.2">
      <c r="A62" s="34"/>
      <c r="B62" s="34"/>
      <c r="C62" s="34"/>
      <c r="D62" s="34"/>
      <c r="E62" s="34"/>
      <c r="F62" s="34"/>
      <c r="G62" s="34"/>
      <c r="H62" s="34"/>
      <c r="I62" s="34"/>
      <c r="J62" s="34"/>
      <c r="K62" s="34"/>
      <c r="L62" s="34"/>
    </row>
    <row r="63" spans="1:12" ht="20.100000000000001" customHeight="1" x14ac:dyDescent="0.2">
      <c r="A63" s="34"/>
      <c r="B63" s="34"/>
      <c r="C63" s="34"/>
      <c r="D63" s="34"/>
      <c r="E63" s="34"/>
      <c r="F63" s="34"/>
      <c r="G63" s="34"/>
      <c r="H63" s="34"/>
      <c r="I63" s="34"/>
      <c r="J63" s="34"/>
      <c r="K63" s="34"/>
      <c r="L63" s="34"/>
    </row>
    <row r="64" spans="1:12" ht="20.100000000000001" customHeight="1" x14ac:dyDescent="0.2">
      <c r="A64" s="34"/>
      <c r="B64" s="34"/>
      <c r="C64" s="34"/>
      <c r="D64" s="34"/>
      <c r="E64" s="34"/>
      <c r="F64" s="34"/>
      <c r="G64" s="34"/>
      <c r="H64" s="34"/>
      <c r="I64" s="34"/>
      <c r="J64" s="34"/>
      <c r="K64" s="34"/>
      <c r="L64" s="34"/>
    </row>
    <row r="65" s="34" customFormat="1" ht="20.100000000000001" customHeight="1" x14ac:dyDescent="0.2"/>
    <row r="66" s="34" customFormat="1" ht="20.100000000000001" customHeight="1" x14ac:dyDescent="0.2"/>
    <row r="67" s="34" customFormat="1" ht="20.100000000000001" customHeight="1" x14ac:dyDescent="0.2"/>
    <row r="68" s="34" customFormat="1" ht="20.100000000000001" customHeight="1" x14ac:dyDescent="0.2"/>
    <row r="69" s="34" customFormat="1" ht="20.100000000000001" customHeight="1" x14ac:dyDescent="0.2"/>
    <row r="70" s="34" customFormat="1" ht="20.100000000000001" customHeight="1" x14ac:dyDescent="0.2"/>
    <row r="71" s="34" customFormat="1" ht="20.100000000000001" customHeight="1" x14ac:dyDescent="0.2"/>
    <row r="72" s="34" customFormat="1" ht="20.100000000000001" customHeight="1" x14ac:dyDescent="0.2"/>
    <row r="73" s="34" customFormat="1" ht="20.100000000000001" customHeight="1" x14ac:dyDescent="0.2"/>
    <row r="74" s="34" customFormat="1" ht="20.100000000000001" customHeight="1" x14ac:dyDescent="0.2"/>
    <row r="75" s="34" customFormat="1" ht="20.100000000000001" customHeight="1" x14ac:dyDescent="0.2"/>
    <row r="76" s="34" customFormat="1" ht="20.100000000000001" customHeight="1" x14ac:dyDescent="0.2"/>
    <row r="77" s="34" customFormat="1" ht="20.100000000000001" customHeight="1" x14ac:dyDescent="0.2"/>
    <row r="78" s="34" customFormat="1" ht="20.100000000000001" customHeight="1" x14ac:dyDescent="0.2"/>
    <row r="79" s="34" customFormat="1" ht="20.100000000000001" customHeight="1" x14ac:dyDescent="0.2"/>
    <row r="80" s="34" customFormat="1" ht="20.100000000000001" customHeight="1" x14ac:dyDescent="0.2"/>
    <row r="81" s="34" customFormat="1" ht="20.100000000000001" customHeight="1" x14ac:dyDescent="0.2"/>
    <row r="82" s="34" customFormat="1" ht="20.100000000000001" customHeight="1" x14ac:dyDescent="0.2"/>
    <row r="83" s="34" customFormat="1" ht="20.100000000000001" customHeight="1" x14ac:dyDescent="0.2"/>
    <row r="84" s="34" customFormat="1" ht="20.100000000000001" customHeight="1" x14ac:dyDescent="0.2"/>
    <row r="85" s="34" customFormat="1" ht="20.100000000000001" customHeight="1" x14ac:dyDescent="0.2"/>
    <row r="86" s="34" customFormat="1" ht="20.100000000000001" customHeight="1" x14ac:dyDescent="0.2"/>
    <row r="87" s="34" customFormat="1" ht="20.100000000000001" customHeight="1" x14ac:dyDescent="0.2"/>
    <row r="88" s="34" customFormat="1" ht="20.100000000000001" customHeight="1" x14ac:dyDescent="0.2"/>
    <row r="89" s="34" customFormat="1" ht="20.100000000000001" customHeight="1" x14ac:dyDescent="0.2"/>
    <row r="90" s="34" customFormat="1" ht="20.100000000000001" customHeight="1" x14ac:dyDescent="0.2"/>
    <row r="91" s="34" customFormat="1" ht="20.100000000000001" customHeight="1" x14ac:dyDescent="0.2"/>
    <row r="92" s="34" customFormat="1" ht="20.100000000000001" customHeight="1" x14ac:dyDescent="0.2"/>
    <row r="93" s="34" customFormat="1" ht="20.100000000000001" customHeight="1" x14ac:dyDescent="0.2"/>
    <row r="94" s="34" customFormat="1" ht="20.100000000000001" customHeight="1" x14ac:dyDescent="0.2"/>
    <row r="95" s="34" customFormat="1" ht="20.100000000000001" customHeight="1" x14ac:dyDescent="0.2"/>
    <row r="96" s="34" customFormat="1" ht="20.100000000000001" customHeight="1" x14ac:dyDescent="0.2"/>
    <row r="97" s="34" customFormat="1" ht="20.100000000000001" customHeight="1" x14ac:dyDescent="0.2"/>
    <row r="98" s="34" customFormat="1" ht="20.100000000000001" customHeight="1" x14ac:dyDescent="0.2"/>
    <row r="99" s="34" customFormat="1" ht="20.100000000000001" customHeight="1" x14ac:dyDescent="0.2"/>
    <row r="100" s="34" customFormat="1" ht="20.100000000000001" customHeight="1" x14ac:dyDescent="0.2"/>
    <row r="101" s="34" customFormat="1" ht="20.100000000000001" customHeight="1" x14ac:dyDescent="0.2"/>
    <row r="102" s="34" customFormat="1" ht="20.100000000000001" customHeight="1" x14ac:dyDescent="0.2"/>
    <row r="103" s="34" customFormat="1" ht="20.100000000000001" customHeight="1" x14ac:dyDescent="0.2"/>
    <row r="104" s="34" customFormat="1" ht="20.100000000000001" customHeight="1" x14ac:dyDescent="0.2"/>
    <row r="105" s="34" customFormat="1" ht="20.100000000000001" customHeight="1" x14ac:dyDescent="0.2"/>
    <row r="106" s="34" customFormat="1" ht="20.100000000000001" customHeight="1" x14ac:dyDescent="0.2"/>
    <row r="107" s="34" customFormat="1" ht="20.100000000000001" customHeight="1" x14ac:dyDescent="0.2"/>
    <row r="108" s="34" customFormat="1" ht="20.100000000000001" customHeight="1" x14ac:dyDescent="0.2"/>
    <row r="109" s="34" customFormat="1" ht="20.100000000000001" customHeight="1" x14ac:dyDescent="0.2"/>
    <row r="110" s="34" customFormat="1" ht="20.100000000000001" customHeight="1" x14ac:dyDescent="0.2"/>
    <row r="111" s="34" customFormat="1" ht="20.100000000000001" customHeight="1" x14ac:dyDescent="0.2"/>
    <row r="112" s="34" customFormat="1" ht="20.100000000000001" customHeight="1" x14ac:dyDescent="0.2"/>
    <row r="113" s="34" customFormat="1" ht="20.100000000000001" customHeight="1" x14ac:dyDescent="0.2"/>
    <row r="114" s="34" customFormat="1" ht="20.100000000000001" customHeight="1" x14ac:dyDescent="0.2"/>
    <row r="115" s="34" customFormat="1" ht="20.100000000000001" customHeight="1" x14ac:dyDescent="0.2"/>
    <row r="116" s="34" customFormat="1" ht="20.100000000000001" customHeight="1" x14ac:dyDescent="0.2"/>
    <row r="117" s="34" customFormat="1" ht="20.100000000000001" customHeight="1" x14ac:dyDescent="0.2"/>
    <row r="118" s="34" customFormat="1" ht="20.100000000000001" customHeight="1" x14ac:dyDescent="0.2"/>
    <row r="119" s="34" customFormat="1" x14ac:dyDescent="0.2"/>
    <row r="120" s="34" customFormat="1" x14ac:dyDescent="0.2"/>
    <row r="121" s="34" customFormat="1" x14ac:dyDescent="0.2"/>
    <row r="122" s="34" customFormat="1" x14ac:dyDescent="0.2"/>
    <row r="123" s="34" customFormat="1" x14ac:dyDescent="0.2"/>
    <row r="124" s="34" customFormat="1" x14ac:dyDescent="0.2"/>
    <row r="125" s="34" customFormat="1" x14ac:dyDescent="0.2"/>
    <row r="126" s="34" customFormat="1" x14ac:dyDescent="0.2"/>
    <row r="127" s="34" customFormat="1" x14ac:dyDescent="0.2"/>
    <row r="128" s="34" customFormat="1" x14ac:dyDescent="0.2"/>
    <row r="129" s="34" customFormat="1" x14ac:dyDescent="0.2"/>
    <row r="130" s="34" customFormat="1" x14ac:dyDescent="0.2"/>
    <row r="131" s="34" customFormat="1" x14ac:dyDescent="0.2"/>
    <row r="132" s="34" customFormat="1" x14ac:dyDescent="0.2"/>
    <row r="133" s="34" customFormat="1" x14ac:dyDescent="0.2"/>
    <row r="134" s="34" customFormat="1" x14ac:dyDescent="0.2"/>
    <row r="135" s="34" customFormat="1" x14ac:dyDescent="0.2"/>
    <row r="136" s="34" customFormat="1" x14ac:dyDescent="0.2"/>
    <row r="137" s="34" customFormat="1" x14ac:dyDescent="0.2"/>
    <row r="138" s="34" customFormat="1" x14ac:dyDescent="0.2"/>
    <row r="139" s="34" customFormat="1" x14ac:dyDescent="0.2"/>
    <row r="140" s="34" customFormat="1" x14ac:dyDescent="0.2"/>
    <row r="141" s="34" customFormat="1" x14ac:dyDescent="0.2"/>
    <row r="142" s="34" customFormat="1" x14ac:dyDescent="0.2"/>
    <row r="143" s="34" customFormat="1" x14ac:dyDescent="0.2"/>
    <row r="144" s="34" customFormat="1" x14ac:dyDescent="0.2"/>
    <row r="145" s="34" customFormat="1" x14ac:dyDescent="0.2"/>
    <row r="146" s="34" customFormat="1" x14ac:dyDescent="0.2"/>
    <row r="147" s="34" customFormat="1" x14ac:dyDescent="0.2"/>
    <row r="148" s="34" customFormat="1" x14ac:dyDescent="0.2"/>
    <row r="149" s="34" customFormat="1" x14ac:dyDescent="0.2"/>
    <row r="150" s="34" customFormat="1" x14ac:dyDescent="0.2"/>
    <row r="151" s="34" customFormat="1" x14ac:dyDescent="0.2"/>
    <row r="152" s="34" customFormat="1" x14ac:dyDescent="0.2"/>
    <row r="153" s="34" customFormat="1" x14ac:dyDescent="0.2"/>
    <row r="154" s="34" customFormat="1" x14ac:dyDescent="0.2"/>
    <row r="155" s="34" customFormat="1" x14ac:dyDescent="0.2"/>
    <row r="156" s="34" customFormat="1" x14ac:dyDescent="0.2"/>
    <row r="157" s="34" customFormat="1" x14ac:dyDescent="0.2"/>
    <row r="158" s="34" customFormat="1" x14ac:dyDescent="0.2"/>
    <row r="159" s="34" customFormat="1" x14ac:dyDescent="0.2"/>
    <row r="160" s="34" customFormat="1" x14ac:dyDescent="0.2"/>
    <row r="161" s="34" customFormat="1" x14ac:dyDescent="0.2"/>
    <row r="162" s="34" customFormat="1" x14ac:dyDescent="0.2"/>
    <row r="163" s="34" customFormat="1" x14ac:dyDescent="0.2"/>
    <row r="164" s="34" customFormat="1" x14ac:dyDescent="0.2"/>
    <row r="165" s="34" customFormat="1" x14ac:dyDescent="0.2"/>
    <row r="166" s="34" customFormat="1" x14ac:dyDescent="0.2"/>
    <row r="167" s="34" customFormat="1" x14ac:dyDescent="0.2"/>
    <row r="168" s="34" customFormat="1" x14ac:dyDescent="0.2"/>
    <row r="169" s="34" customFormat="1" x14ac:dyDescent="0.2"/>
    <row r="170" s="34" customFormat="1" x14ac:dyDescent="0.2"/>
    <row r="171" s="34" customFormat="1" x14ac:dyDescent="0.2"/>
    <row r="172" s="34" customFormat="1" x14ac:dyDescent="0.2"/>
    <row r="173" s="34" customFormat="1" x14ac:dyDescent="0.2"/>
    <row r="174" s="34" customFormat="1" x14ac:dyDescent="0.2"/>
    <row r="175" s="34" customFormat="1" x14ac:dyDescent="0.2"/>
    <row r="176" s="34" customFormat="1" x14ac:dyDescent="0.2"/>
    <row r="177" s="34" customFormat="1" x14ac:dyDescent="0.2"/>
    <row r="178" s="34" customFormat="1" x14ac:dyDescent="0.2"/>
    <row r="179" s="34" customFormat="1" x14ac:dyDescent="0.2"/>
    <row r="180" s="34" customFormat="1" x14ac:dyDescent="0.2"/>
    <row r="181" s="34" customFormat="1" x14ac:dyDescent="0.2"/>
    <row r="182" s="34" customFormat="1" x14ac:dyDescent="0.2"/>
    <row r="183" s="34" customFormat="1" x14ac:dyDescent="0.2"/>
    <row r="184" s="34" customFormat="1" x14ac:dyDescent="0.2"/>
    <row r="185" s="34" customFormat="1" x14ac:dyDescent="0.2"/>
    <row r="186" s="34" customFormat="1" x14ac:dyDescent="0.2"/>
    <row r="187" s="34" customFormat="1" x14ac:dyDescent="0.2"/>
    <row r="188" s="34" customFormat="1" x14ac:dyDescent="0.2"/>
    <row r="189" s="34" customFormat="1" x14ac:dyDescent="0.2"/>
    <row r="190" s="34" customFormat="1" x14ac:dyDescent="0.2"/>
    <row r="191" s="34" customFormat="1" x14ac:dyDescent="0.2"/>
    <row r="192" s="34" customFormat="1" x14ac:dyDescent="0.2"/>
    <row r="193" s="34" customFormat="1" x14ac:dyDescent="0.2"/>
    <row r="194" s="34" customFormat="1" x14ac:dyDescent="0.2"/>
    <row r="195" s="34" customFormat="1" x14ac:dyDescent="0.2"/>
    <row r="196" s="34" customFormat="1" x14ac:dyDescent="0.2"/>
    <row r="197" s="34" customFormat="1" x14ac:dyDescent="0.2"/>
    <row r="198" s="34" customFormat="1" x14ac:dyDescent="0.2"/>
    <row r="199" s="34" customFormat="1" x14ac:dyDescent="0.2"/>
    <row r="200" s="34" customFormat="1" x14ac:dyDescent="0.2"/>
    <row r="201" s="34" customFormat="1" x14ac:dyDescent="0.2"/>
    <row r="202" s="34" customFormat="1" x14ac:dyDescent="0.2"/>
    <row r="203" s="34" customFormat="1" x14ac:dyDescent="0.2"/>
    <row r="204" s="34" customFormat="1" x14ac:dyDescent="0.2"/>
    <row r="205" s="34" customFormat="1" x14ac:dyDescent="0.2"/>
    <row r="206" s="34" customFormat="1" x14ac:dyDescent="0.2"/>
    <row r="207" s="34" customFormat="1" x14ac:dyDescent="0.2"/>
    <row r="208" s="34" customFormat="1" x14ac:dyDescent="0.2"/>
    <row r="209" s="34" customFormat="1" x14ac:dyDescent="0.2"/>
    <row r="210" s="34" customFormat="1" x14ac:dyDescent="0.2"/>
    <row r="211" s="34" customFormat="1" x14ac:dyDescent="0.2"/>
    <row r="212" s="34" customFormat="1" x14ac:dyDescent="0.2"/>
    <row r="213" s="34" customFormat="1" x14ac:dyDescent="0.2"/>
  </sheetData>
  <mergeCells count="33">
    <mergeCell ref="E31:E35"/>
    <mergeCell ref="E37:E41"/>
    <mergeCell ref="E43:E47"/>
    <mergeCell ref="E49:E53"/>
    <mergeCell ref="K9:K13"/>
    <mergeCell ref="A29:F29"/>
    <mergeCell ref="L9:L13"/>
    <mergeCell ref="E3:E7"/>
    <mergeCell ref="F3:F7"/>
    <mergeCell ref="H3:H7"/>
    <mergeCell ref="I3:I7"/>
    <mergeCell ref="J3:J7"/>
    <mergeCell ref="K3:K7"/>
    <mergeCell ref="E9:E13"/>
    <mergeCell ref="F9:F13"/>
    <mergeCell ref="L3:L7"/>
    <mergeCell ref="H9:H13"/>
    <mergeCell ref="I9:I13"/>
    <mergeCell ref="J9:J13"/>
    <mergeCell ref="L15:L19"/>
    <mergeCell ref="K21:K25"/>
    <mergeCell ref="L21:L25"/>
    <mergeCell ref="E15:E19"/>
    <mergeCell ref="F15:F19"/>
    <mergeCell ref="E21:E25"/>
    <mergeCell ref="F21:F25"/>
    <mergeCell ref="H21:H25"/>
    <mergeCell ref="I21:I25"/>
    <mergeCell ref="J21:J25"/>
    <mergeCell ref="H15:H19"/>
    <mergeCell ref="I15:I19"/>
    <mergeCell ref="J15:J19"/>
    <mergeCell ref="K15:K19"/>
  </mergeCells>
  <printOptions horizontalCentered="1"/>
  <pageMargins left="0.7" right="0.7" top="1.25" bottom="0.75" header="0.3" footer="0.3"/>
  <pageSetup scale="43" orientation="landscape" r:id="rId1"/>
  <headerFooter>
    <oddHeader xml:space="preserve">&amp;C&amp;20Study B05897
Test #2
</oddHeader>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DF8B16C-299A-401D-B451-6CC751221F8A}">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48EAA008-1520-4F63-937F-47A6F1DA1B7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Overview</vt:lpstr>
      <vt:lpstr>Information and Glossary</vt:lpstr>
      <vt:lpstr>Test 1.2 chart</vt:lpstr>
      <vt:lpstr>Environmental conditions</vt:lpstr>
      <vt:lpstr>Hardcover book cover</vt:lpstr>
      <vt:lpstr>Softback book cover</vt:lpstr>
      <vt:lpstr>Plain paper pages</vt:lpstr>
      <vt:lpstr>Plastic protective cover</vt:lpstr>
      <vt:lpstr>DVD case</vt:lpstr>
      <vt:lpstr>'DVD case'!Print_Area</vt:lpstr>
      <vt:lpstr>'Environmental conditions'!Print_Area</vt:lpstr>
      <vt:lpstr>'Hardcover book cover'!Print_Area</vt:lpstr>
      <vt:lpstr>'Plain paper pages'!Print_Area</vt:lpstr>
      <vt:lpstr>'Plastic protective cover'!Print_Area</vt:lpstr>
      <vt:lpstr>'Softback book cover'!Print_Area</vt:lpstr>
    </vt:vector>
  </TitlesOfParts>
  <Manager/>
  <Company>Battelle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Battelle</dc:creator>
  <cp:keywords/>
  <dc:description/>
  <cp:lastModifiedBy>Morgan,Kendra</cp:lastModifiedBy>
  <cp:revision/>
  <dcterms:created xsi:type="dcterms:W3CDTF">2003-06-12T11:20:39Z</dcterms:created>
  <dcterms:modified xsi:type="dcterms:W3CDTF">2020-11-17T19:02:37Z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