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494F3327-DD5A-4F48-B7B0-B2C5475E467F}" xr6:coauthVersionLast="45" xr6:coauthVersionMax="45" xr10:uidLastSave="{00000000-0000-0000-0000-000000000000}"/>
  <bookViews>
    <workbookView xWindow="-120" yWindow="-120" windowWidth="29040" windowHeight="17640" tabRatio="662" xr2:uid="{00000000-000D-0000-FFFF-FFFF00000000}"/>
  </bookViews>
  <sheets>
    <sheet name="Overview" sheetId="21" r:id="rId1"/>
    <sheet name="Information and Glossary" sheetId="23" r:id="rId2"/>
    <sheet name="Test 1.1 chart" sheetId="22" r:id="rId3"/>
    <sheet name="Environmental conditions" sheetId="27" r:id="rId4"/>
    <sheet name="Hardback book cover" sheetId="28" r:id="rId5"/>
    <sheet name="Paperback book cover" sheetId="25" r:id="rId6"/>
    <sheet name="DVD case" sheetId="24" r:id="rId7"/>
    <sheet name="Plastic protective cover" sheetId="29" r:id="rId8"/>
    <sheet name="Plain paper pages" sheetId="26" r:id="rId9"/>
  </sheets>
  <definedNames>
    <definedName name="_xlnm.Print_Area" localSheetId="6">'DVD case'!$A$2:$L$26</definedName>
    <definedName name="_xlnm.Print_Area" localSheetId="3">'Environmental conditions'!$A$1:$L$32</definedName>
    <definedName name="_xlnm.Print_Area" localSheetId="4">'Hardback book cover'!$A$2:$L$26</definedName>
    <definedName name="_xlnm.Print_Area" localSheetId="5">'Paperback book cover'!$A$2:$L$26</definedName>
    <definedName name="_xlnm.Print_Area" localSheetId="8">'Plain paper pages'!$A$2:$L$26</definedName>
    <definedName name="_xlnm.Print_Area" localSheetId="7">'Plastic protective cover'!$A$2:$L$26</definedName>
  </definedNames>
  <calcPr calcId="191028"/>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53" i="26" l="1"/>
  <c r="D52" i="26"/>
  <c r="D51" i="26"/>
  <c r="D50" i="26"/>
  <c r="D49" i="26"/>
  <c r="E49" i="26" s="1"/>
  <c r="D47" i="26"/>
  <c r="D46" i="26"/>
  <c r="D45" i="26"/>
  <c r="D44" i="26"/>
  <c r="D43" i="26"/>
  <c r="E43" i="26" s="1"/>
  <c r="E37" i="26"/>
  <c r="D31" i="26"/>
  <c r="E31" i="26" s="1"/>
  <c r="D53" i="29"/>
  <c r="D52" i="29"/>
  <c r="D51" i="29"/>
  <c r="D50" i="29"/>
  <c r="D49" i="29"/>
  <c r="E49" i="29" s="1"/>
  <c r="D47" i="29"/>
  <c r="D46" i="29"/>
  <c r="D45" i="29"/>
  <c r="D44" i="29"/>
  <c r="D43" i="29"/>
  <c r="E43" i="29" s="1"/>
  <c r="E37" i="29"/>
  <c r="D35" i="29"/>
  <c r="D34" i="29"/>
  <c r="D33" i="29"/>
  <c r="D32" i="29"/>
  <c r="D31" i="29"/>
  <c r="E31" i="29" s="1"/>
  <c r="D53" i="24"/>
  <c r="D52" i="24"/>
  <c r="D51" i="24"/>
  <c r="D50" i="24"/>
  <c r="E49" i="24"/>
  <c r="D49" i="24"/>
  <c r="D47" i="24"/>
  <c r="D46" i="24"/>
  <c r="D45" i="24"/>
  <c r="D44" i="24"/>
  <c r="E43" i="24"/>
  <c r="D43" i="24"/>
  <c r="E37" i="24"/>
  <c r="D35" i="24"/>
  <c r="D34" i="24"/>
  <c r="D33" i="24"/>
  <c r="D32" i="24"/>
  <c r="D31" i="24"/>
  <c r="E31" i="24" s="1"/>
  <c r="D53" i="25"/>
  <c r="D52" i="25"/>
  <c r="D51" i="25"/>
  <c r="D50" i="25"/>
  <c r="E49" i="25"/>
  <c r="D49" i="25"/>
  <c r="D47" i="25"/>
  <c r="D46" i="25"/>
  <c r="D45" i="25"/>
  <c r="D44" i="25"/>
  <c r="E43" i="25"/>
  <c r="D43" i="25"/>
  <c r="E37" i="25"/>
  <c r="D35" i="25"/>
  <c r="D34" i="25"/>
  <c r="D33" i="25"/>
  <c r="D32" i="25"/>
  <c r="D31" i="25"/>
  <c r="E31" i="25" s="1"/>
  <c r="D53" i="28"/>
  <c r="D52" i="28"/>
  <c r="D51" i="28"/>
  <c r="D50" i="28"/>
  <c r="D49" i="28"/>
  <c r="E49" i="28" s="1"/>
  <c r="D47" i="28"/>
  <c r="D46" i="28"/>
  <c r="D45" i="28"/>
  <c r="D44" i="28"/>
  <c r="D43" i="28"/>
  <c r="E43" i="28" s="1"/>
  <c r="E37" i="28"/>
  <c r="D35" i="28"/>
  <c r="D34" i="28"/>
  <c r="D33" i="28"/>
  <c r="D32" i="28"/>
  <c r="D31" i="28"/>
  <c r="E31" i="28" s="1"/>
  <c r="P4" i="25" l="1"/>
  <c r="D3" i="29"/>
  <c r="G3" i="29"/>
  <c r="D4" i="29"/>
  <c r="G4" i="29"/>
  <c r="P4" i="29"/>
  <c r="D5" i="29"/>
  <c r="G5" i="29"/>
  <c r="D6" i="29"/>
  <c r="G6" i="29"/>
  <c r="D7" i="29"/>
  <c r="G7" i="29" s="1"/>
  <c r="G8" i="29"/>
  <c r="E9" i="29"/>
  <c r="F9" i="29"/>
  <c r="G9" i="29"/>
  <c r="G10" i="29"/>
  <c r="G11" i="29"/>
  <c r="G12" i="29"/>
  <c r="G13" i="29"/>
  <c r="G14" i="29"/>
  <c r="D15" i="29"/>
  <c r="G15" i="29"/>
  <c r="H15" i="29" s="1"/>
  <c r="D16" i="29"/>
  <c r="G16" i="29"/>
  <c r="D17" i="29"/>
  <c r="G17" i="29" s="1"/>
  <c r="D18" i="29"/>
  <c r="G18" i="29"/>
  <c r="D19" i="29"/>
  <c r="G19" i="29" s="1"/>
  <c r="G20" i="29"/>
  <c r="D21" i="29"/>
  <c r="D22" i="29"/>
  <c r="G22" i="29" s="1"/>
  <c r="D23" i="29"/>
  <c r="G23" i="29"/>
  <c r="D24" i="29"/>
  <c r="G24" i="29" s="1"/>
  <c r="D25" i="29"/>
  <c r="G25" i="29" s="1"/>
  <c r="G26" i="29"/>
  <c r="P4" i="24"/>
  <c r="D3" i="28"/>
  <c r="G3" i="28"/>
  <c r="D4" i="28"/>
  <c r="P4" i="28"/>
  <c r="D5" i="28"/>
  <c r="G5" i="28" s="1"/>
  <c r="D6" i="28"/>
  <c r="G6" i="28" s="1"/>
  <c r="D7" i="28"/>
  <c r="G7" i="28"/>
  <c r="G8" i="28"/>
  <c r="E9" i="28"/>
  <c r="F9" i="28"/>
  <c r="G9" i="28"/>
  <c r="G10" i="28"/>
  <c r="G11" i="28"/>
  <c r="G12" i="28"/>
  <c r="G13" i="28"/>
  <c r="G14" i="28"/>
  <c r="D15" i="28"/>
  <c r="G15" i="28"/>
  <c r="H15" i="28" s="1"/>
  <c r="D16" i="28"/>
  <c r="D17" i="28"/>
  <c r="D18" i="28"/>
  <c r="G18" i="28" s="1"/>
  <c r="D19" i="28"/>
  <c r="G19" i="28"/>
  <c r="G20" i="28"/>
  <c r="D21" i="28"/>
  <c r="G21" i="28"/>
  <c r="H21" i="28" s="1"/>
  <c r="D22" i="28"/>
  <c r="G22" i="28"/>
  <c r="D23" i="28"/>
  <c r="G23" i="28" s="1"/>
  <c r="D24" i="28"/>
  <c r="G24" i="28"/>
  <c r="D25" i="28"/>
  <c r="G25" i="28" s="1"/>
  <c r="G26" i="28"/>
  <c r="F21" i="28" l="1"/>
  <c r="E21" i="28"/>
  <c r="E15" i="28"/>
  <c r="F15" i="28"/>
  <c r="H9" i="28"/>
  <c r="E3" i="28"/>
  <c r="F3" i="28"/>
  <c r="E21" i="29"/>
  <c r="E15" i="29"/>
  <c r="I9" i="29"/>
  <c r="K9" i="29" s="1"/>
  <c r="L9" i="29" s="1"/>
  <c r="H9" i="29"/>
  <c r="F3" i="29"/>
  <c r="E3" i="29"/>
  <c r="H3" i="29"/>
  <c r="I9" i="28"/>
  <c r="K9" i="28" s="1"/>
  <c r="L9" i="28" s="1"/>
  <c r="G21" i="29"/>
  <c r="I15" i="29"/>
  <c r="K15" i="29" s="1"/>
  <c r="L15" i="29" s="1"/>
  <c r="I3" i="29"/>
  <c r="K3" i="29" s="1"/>
  <c r="L3" i="29" s="1"/>
  <c r="I21" i="28"/>
  <c r="K21" i="28" s="1"/>
  <c r="L21" i="28" s="1"/>
  <c r="F21" i="29"/>
  <c r="I15" i="28"/>
  <c r="K15" i="28" s="1"/>
  <c r="L15" i="28" s="1"/>
  <c r="G17" i="28"/>
  <c r="F15" i="29"/>
  <c r="G16" i="28"/>
  <c r="G4" i="28"/>
  <c r="G26" i="26"/>
  <c r="D25" i="26"/>
  <c r="G25" i="26" s="1"/>
  <c r="D24" i="26"/>
  <c r="G24" i="26" s="1"/>
  <c r="D23" i="26"/>
  <c r="G23" i="26" s="1"/>
  <c r="D22" i="26"/>
  <c r="G22" i="26" s="1"/>
  <c r="D21" i="26"/>
  <c r="G21" i="26" s="1"/>
  <c r="G20" i="26"/>
  <c r="D19" i="26"/>
  <c r="G19" i="26" s="1"/>
  <c r="D18" i="26"/>
  <c r="G18" i="26" s="1"/>
  <c r="D17" i="26"/>
  <c r="G17" i="26" s="1"/>
  <c r="D16" i="26"/>
  <c r="G16" i="26" s="1"/>
  <c r="D15" i="26"/>
  <c r="G14" i="26"/>
  <c r="G13" i="26"/>
  <c r="G12" i="26"/>
  <c r="G11" i="26"/>
  <c r="G10" i="26"/>
  <c r="G9" i="26"/>
  <c r="F9" i="26"/>
  <c r="E9" i="26"/>
  <c r="G8" i="26"/>
  <c r="G7" i="26"/>
  <c r="G6" i="26"/>
  <c r="G5" i="26"/>
  <c r="P4" i="26"/>
  <c r="G4" i="26"/>
  <c r="D3" i="26"/>
  <c r="G26" i="25"/>
  <c r="D25" i="25"/>
  <c r="G25" i="25" s="1"/>
  <c r="D24" i="25"/>
  <c r="G24" i="25" s="1"/>
  <c r="D23" i="25"/>
  <c r="D22" i="25"/>
  <c r="G22" i="25" s="1"/>
  <c r="D21" i="25"/>
  <c r="G21" i="25" s="1"/>
  <c r="G20" i="25"/>
  <c r="D19" i="25"/>
  <c r="G19" i="25" s="1"/>
  <c r="D18" i="25"/>
  <c r="G18" i="25" s="1"/>
  <c r="D17" i="25"/>
  <c r="G17" i="25" s="1"/>
  <c r="D16" i="25"/>
  <c r="G16" i="25" s="1"/>
  <c r="D15" i="25"/>
  <c r="G15" i="25" s="1"/>
  <c r="G14" i="25"/>
  <c r="G13" i="25"/>
  <c r="G12" i="25"/>
  <c r="G11" i="25"/>
  <c r="G10" i="25"/>
  <c r="G9" i="25"/>
  <c r="F9" i="25"/>
  <c r="E9" i="25"/>
  <c r="G8" i="25"/>
  <c r="D7" i="25"/>
  <c r="G7" i="25" s="1"/>
  <c r="D6" i="25"/>
  <c r="G6" i="25" s="1"/>
  <c r="D5" i="25"/>
  <c r="G5" i="25" s="1"/>
  <c r="D4" i="25"/>
  <c r="G4" i="25" s="1"/>
  <c r="D3" i="25"/>
  <c r="G26" i="24"/>
  <c r="D25" i="24"/>
  <c r="G25" i="24" s="1"/>
  <c r="D24" i="24"/>
  <c r="G24" i="24" s="1"/>
  <c r="D23" i="24"/>
  <c r="D22" i="24"/>
  <c r="G22" i="24" s="1"/>
  <c r="D21" i="24"/>
  <c r="G21" i="24" s="1"/>
  <c r="G20" i="24"/>
  <c r="D19" i="24"/>
  <c r="G19" i="24" s="1"/>
  <c r="D18" i="24"/>
  <c r="D17" i="24"/>
  <c r="G17" i="24" s="1"/>
  <c r="D16" i="24"/>
  <c r="G16" i="24" s="1"/>
  <c r="D15" i="24"/>
  <c r="G15" i="24" s="1"/>
  <c r="G14" i="24"/>
  <c r="G13" i="24"/>
  <c r="G12" i="24"/>
  <c r="G11" i="24"/>
  <c r="G10" i="24"/>
  <c r="G9" i="24"/>
  <c r="F9" i="24"/>
  <c r="E9" i="24"/>
  <c r="G8" i="24"/>
  <c r="D7" i="24"/>
  <c r="G7" i="24" s="1"/>
  <c r="D6" i="24"/>
  <c r="G6" i="24" s="1"/>
  <c r="D5" i="24"/>
  <c r="G5" i="24" s="1"/>
  <c r="D4" i="24"/>
  <c r="G4" i="24" s="1"/>
  <c r="D3" i="24"/>
  <c r="G3" i="24" s="1"/>
  <c r="E15" i="24" l="1"/>
  <c r="H9" i="25"/>
  <c r="I9" i="25"/>
  <c r="K9" i="25" s="1"/>
  <c r="L9" i="25" s="1"/>
  <c r="F21" i="25"/>
  <c r="G23" i="25"/>
  <c r="G3" i="26"/>
  <c r="F3" i="26"/>
  <c r="E3" i="26"/>
  <c r="I9" i="26"/>
  <c r="K9" i="26" s="1"/>
  <c r="L9" i="26" s="1"/>
  <c r="H9" i="26"/>
  <c r="G15" i="26"/>
  <c r="E15" i="26"/>
  <c r="H3" i="28"/>
  <c r="I3" i="28"/>
  <c r="K3" i="28" s="1"/>
  <c r="L3" i="28" s="1"/>
  <c r="J15" i="28"/>
  <c r="J21" i="28"/>
  <c r="J9" i="28"/>
  <c r="J3" i="28"/>
  <c r="I21" i="29"/>
  <c r="K21" i="29" s="1"/>
  <c r="L21" i="29" s="1"/>
  <c r="H21" i="29"/>
  <c r="J21" i="29" s="1"/>
  <c r="E3" i="25"/>
  <c r="J15" i="29"/>
  <c r="J9" i="29"/>
  <c r="G18" i="24"/>
  <c r="F21" i="24"/>
  <c r="G23" i="24"/>
  <c r="I9" i="24"/>
  <c r="K9" i="24" s="1"/>
  <c r="L9" i="24" s="1"/>
  <c r="E15" i="25"/>
  <c r="J3" i="29"/>
  <c r="I15" i="26"/>
  <c r="K15" i="26" s="1"/>
  <c r="L15" i="26" s="1"/>
  <c r="H15" i="26"/>
  <c r="I21" i="26"/>
  <c r="K21" i="26" s="1"/>
  <c r="L21" i="26" s="1"/>
  <c r="H21" i="26"/>
  <c r="H3" i="24"/>
  <c r="J3" i="24" s="1"/>
  <c r="I3" i="24"/>
  <c r="K3" i="24" s="1"/>
  <c r="L3" i="24" s="1"/>
  <c r="I15" i="25"/>
  <c r="K15" i="25" s="1"/>
  <c r="L15" i="25" s="1"/>
  <c r="H15" i="25"/>
  <c r="I15" i="24"/>
  <c r="K15" i="24" s="1"/>
  <c r="L15" i="24" s="1"/>
  <c r="H15" i="24"/>
  <c r="F15" i="25"/>
  <c r="F15" i="24"/>
  <c r="F3" i="25"/>
  <c r="F3" i="24"/>
  <c r="E21" i="24"/>
  <c r="G3" i="25"/>
  <c r="F21" i="26"/>
  <c r="F15" i="26"/>
  <c r="E3" i="24"/>
  <c r="E21" i="25"/>
  <c r="E21" i="26"/>
  <c r="H9" i="24"/>
  <c r="H3" i="26" l="1"/>
  <c r="I3" i="26"/>
  <c r="K3" i="26" s="1"/>
  <c r="L3" i="26" s="1"/>
  <c r="H21" i="25"/>
  <c r="I21" i="25"/>
  <c r="K21" i="25" s="1"/>
  <c r="L21" i="25" s="1"/>
  <c r="I21" i="24"/>
  <c r="K21" i="24" s="1"/>
  <c r="L21" i="24" s="1"/>
  <c r="H21" i="24"/>
  <c r="J15" i="24"/>
  <c r="J21" i="24"/>
  <c r="J9" i="24"/>
  <c r="I3" i="25"/>
  <c r="K3" i="25" s="1"/>
  <c r="L3" i="25" s="1"/>
  <c r="H3" i="25"/>
  <c r="J3" i="25" s="1"/>
  <c r="J21" i="26" l="1"/>
  <c r="J9" i="26"/>
  <c r="J15" i="26"/>
  <c r="J3" i="26"/>
  <c r="J21" i="25"/>
  <c r="J9" i="25"/>
  <c r="J15" i="25"/>
</calcChain>
</file>

<file path=xl/sharedStrings.xml><?xml version="1.0" encoding="utf-8"?>
<sst xmlns="http://schemas.openxmlformats.org/spreadsheetml/2006/main" count="511" uniqueCount="186">
  <si>
    <t>REALM Test 1.1: Raw Data</t>
  </si>
  <si>
    <t>This workbook contains worksheets related to:</t>
  </si>
  <si>
    <t>REopening Archives, Libraries and Museums (REALM)</t>
  </si>
  <si>
    <t>by OCLC, IMLS, and Battelle</t>
  </si>
  <si>
    <t>This data file covers REALM Test 1.1. The full test reports for all REALM tests are available online.</t>
  </si>
  <si>
    <t>https://oc.lc/realm-project</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</si>
  <si>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</si>
  <si>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by support from the Institute of Museum and Library Services, the Library of Congress, The Andrew W. Mellon Foundation, and the Carnegie Corporation of New York.</t>
  </si>
  <si>
    <t>Reading the data</t>
  </si>
  <si>
    <t>Glossary</t>
  </si>
  <si>
    <t>CI</t>
  </si>
  <si>
    <t>Confidence interval</t>
  </si>
  <si>
    <t>LOQ</t>
  </si>
  <si>
    <t>Limit of quantitation</t>
  </si>
  <si>
    <t>LOD</t>
  </si>
  <si>
    <t>Limit of detection</t>
  </si>
  <si>
    <t>SD</t>
  </si>
  <si>
    <t>Standard deviation</t>
  </si>
  <si>
    <t>RH</t>
  </si>
  <si>
    <t>Relative humidity</t>
  </si>
  <si>
    <t>SE</t>
  </si>
  <si>
    <t>Standard error</t>
  </si>
  <si>
    <t>Test 1.1: Library materials</t>
  </si>
  <si>
    <t>Test 1.1</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</si>
  <si>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</si>
  <si>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</si>
  <si>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</si>
  <si>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</si>
  <si>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6 Day</t>
  </si>
  <si>
    <t>9 Day</t>
  </si>
  <si>
    <t>12 Day</t>
  </si>
  <si>
    <t>Hardback book cover</t>
  </si>
  <si>
    <r>
      <rPr>
        <sz val="10"/>
        <rFont val="Calibri"/>
        <family val="2"/>
      </rPr>
      <t>&lt;</t>
    </r>
    <r>
      <rPr>
        <sz val="10"/>
        <rFont val="Arial"/>
        <family val="2"/>
      </rPr>
      <t>LOD</t>
    </r>
  </si>
  <si>
    <t>NA</t>
  </si>
  <si>
    <t>Paperback book cover</t>
  </si>
  <si>
    <t>&lt;LOD</t>
  </si>
  <si>
    <t>Plain paper pages (closed)</t>
  </si>
  <si>
    <t>Plastic protective cover</t>
  </si>
  <si>
    <t>DVD case</t>
  </si>
  <si>
    <r>
      <rPr>
        <vertAlign val="superscript"/>
        <sz val="8"/>
        <rFont val="Arial"/>
        <family val="2"/>
      </rPr>
      <t>1</t>
    </r>
    <r>
      <rPr>
        <sz val="8"/>
        <rFont val="Arial"/>
        <family val="2"/>
      </rPr>
      <t xml:space="preserve"> Total number of virus applied to each material</t>
    </r>
  </si>
  <si>
    <r>
      <rPr>
        <vertAlign val="superscript"/>
        <sz val="8"/>
        <rFont val="Arial"/>
        <family val="2"/>
      </rPr>
      <t>2</t>
    </r>
    <r>
      <rPr>
        <sz val="8"/>
        <rFont val="Arial"/>
        <family val="2"/>
      </rPr>
      <t xml:space="preserve"> Total number of virus recovered after ~1hr dry period</t>
    </r>
  </si>
  <si>
    <t>95% CI</t>
  </si>
  <si>
    <t>Inoculum</t>
  </si>
  <si>
    <t>0 Day</t>
  </si>
  <si>
    <t xml:space="preserve">This test chart includes the raw value for the virus, on the right hand side of the scale. However, because the raw scale is tied to the log scale, please note that the raw scale is not evenly distributed between the line markers (i.e. 10, 100, 1000). </t>
  </si>
  <si>
    <t xml:space="preserve">Note: the peaks in the chart represent when the test chamber was opened to retrieve the coupons. </t>
  </si>
  <si>
    <t>Avg</t>
  </si>
  <si>
    <t>Temp</t>
  </si>
  <si>
    <t>The material tested on the hardback book cover was buckram cloth.</t>
  </si>
  <si>
    <t>Coupon Type</t>
  </si>
  <si>
    <t>Inoculum Conc. (TCID50)</t>
  </si>
  <si>
    <t>Recovery Conc. (TCID50/mL)</t>
  </si>
  <si>
    <t>Total Virus (TCID50): 2mL Extract</t>
  </si>
  <si>
    <t>Avg. Total Virus (TCID50)</t>
  </si>
  <si>
    <t>SD Total Virus</t>
  </si>
  <si>
    <t>Log Total Virus</t>
  </si>
  <si>
    <t>Mean Log Virus</t>
  </si>
  <si>
    <t>Variance Log Virus</t>
  </si>
  <si>
    <t>Mean Log Reduction</t>
  </si>
  <si>
    <t>Hardback book cover - 1 - Day 0</t>
  </si>
  <si>
    <t>Hardback book cover - 2 - Day 0</t>
  </si>
  <si>
    <t>Inoculum level</t>
  </si>
  <si>
    <t>Hardback book cover - 3 - Day 0</t>
  </si>
  <si>
    <t>Hardback book cover - 4 - Day 0</t>
  </si>
  <si>
    <t>Hardback book cover - 5 - Day 0</t>
  </si>
  <si>
    <t>Hardback book cover -  BLANK - Day 0</t>
  </si>
  <si>
    <t>Hardback book cover - 1 - Day 6</t>
  </si>
  <si>
    <t>Hardback book cover - 2 - Day 6</t>
  </si>
  <si>
    <t>Hardback book cover - 3 - Day 6</t>
  </si>
  <si>
    <t>Hardback book cover - 4 - Day 6</t>
  </si>
  <si>
    <t>Hardback book cover - 5 - Day 6</t>
  </si>
  <si>
    <t>Hardback book cover - BLANK - Day 6</t>
  </si>
  <si>
    <t>Hardback book cover - 1 - Day 9</t>
  </si>
  <si>
    <t>Hardback book cover - 2 - Day 9</t>
  </si>
  <si>
    <t>Hardback book cover - 3 - Day 9</t>
  </si>
  <si>
    <t>Hardback book cover - 4 - Day 9</t>
  </si>
  <si>
    <t>Hardback book cover - 5 - Day 9</t>
  </si>
  <si>
    <t>Hardback book cover - BLANK - Day 9</t>
  </si>
  <si>
    <t>Hardback book cover - 1 - Day 12</t>
  </si>
  <si>
    <t>Hardback book cover - 2 - Day 12</t>
  </si>
  <si>
    <t>Hardback book cover - 3 - Day 12</t>
  </si>
  <si>
    <t>Hardback book cover - 4 - Day 12</t>
  </si>
  <si>
    <t>Hardback book cover - 5 - Day 12</t>
  </si>
  <si>
    <t>Hardback book cover - BLANK - Day 12</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</si>
  <si>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</si>
  <si>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Paperback book cover - 1 - Day 0</t>
  </si>
  <si>
    <t>Paperback book cover - 2 - Day 0</t>
  </si>
  <si>
    <t>Paperback book cover - 3 - Day 0</t>
  </si>
  <si>
    <t>Paperback book cover - 4 - Day 0</t>
  </si>
  <si>
    <t>Paperback book cover - 5 - Day 0</t>
  </si>
  <si>
    <t>Paperback book cover -  BLANK - Day 0</t>
  </si>
  <si>
    <t>Paperback book cover - 1 - Day 6</t>
  </si>
  <si>
    <t>Paperback book cover - 2 - Day 6</t>
  </si>
  <si>
    <t>Paperback book cover - 3 - Day 6</t>
  </si>
  <si>
    <t>Paperback book cover - 4 - Day 6</t>
  </si>
  <si>
    <t>Paperback book cover - 5 - Day 6</t>
  </si>
  <si>
    <t>Paperback book cover - BLANK - Day 6</t>
  </si>
  <si>
    <t>Paperback book cover - 1 - Day 9</t>
  </si>
  <si>
    <t>Paperback book cover - 2 - Day 9</t>
  </si>
  <si>
    <t>Paperback book cover - 3 - Day 9</t>
  </si>
  <si>
    <t>Paperback book cover - 4 - Day 9</t>
  </si>
  <si>
    <t>Paperback book cover - 5 - Day 9</t>
  </si>
  <si>
    <t>Paperback book cover - BLANK - Day 9</t>
  </si>
  <si>
    <t>Paperback book cover - 1 - Day 12</t>
  </si>
  <si>
    <t>Paperback book cover - 2 - Day 12</t>
  </si>
  <si>
    <t>Paperback book cover - 3 - Day 12</t>
  </si>
  <si>
    <t>Paperback book cover - 4 - Day 12</t>
  </si>
  <si>
    <t>Paperback book cover - 5 - Day 12</t>
  </si>
  <si>
    <t>Paperback book cover - BLANK - Day 12</t>
  </si>
  <si>
    <t>DVD case - 1 - Day 0</t>
  </si>
  <si>
    <t>DVD case - 2 - Day 0</t>
  </si>
  <si>
    <t>DVD case - 3 - Day 0</t>
  </si>
  <si>
    <t>DVD case - 4 - Day 0</t>
  </si>
  <si>
    <t>DVD case - 5 - Day 0</t>
  </si>
  <si>
    <t>DVD case -  BLANK - Day 0</t>
  </si>
  <si>
    <t>DVD case - 1 - Day 6</t>
  </si>
  <si>
    <t>DVD case - 2 - Day 6</t>
  </si>
  <si>
    <t>DVD case - 3 - Day 6</t>
  </si>
  <si>
    <t>DVD case - 4 - Day 6</t>
  </si>
  <si>
    <t>DVD case - 5 - Day 6</t>
  </si>
  <si>
    <t>DVD case - BLANK - Day 6</t>
  </si>
  <si>
    <t>DVD case - 1 - Day 9</t>
  </si>
  <si>
    <t>DVD case - 2 - Day 9</t>
  </si>
  <si>
    <t>DVD case - 3 - Day 9</t>
  </si>
  <si>
    <t>DVD case - 4 - Day 9</t>
  </si>
  <si>
    <t>DVD case - 5 - Day 9</t>
  </si>
  <si>
    <t>DVD case - BLANK - Day 9</t>
  </si>
  <si>
    <t>DVD case - 1 - Day 12</t>
  </si>
  <si>
    <t>DVD case - 2 - Day 12</t>
  </si>
  <si>
    <t>DVD case - 3 - Day 12</t>
  </si>
  <si>
    <t>DVD case - 4 - Day 12</t>
  </si>
  <si>
    <t>DVD case - 5 - Day 12</t>
  </si>
  <si>
    <t>DVD case - BLANK - Day 12</t>
  </si>
  <si>
    <t>Plastic protective cover - 1 - Day 0</t>
  </si>
  <si>
    <t>Plastic protective cover - 2 - Day 0</t>
  </si>
  <si>
    <t>Plastic protective cover - 3 - Day 0</t>
  </si>
  <si>
    <t>Plastic protective cover - 4 - Day 0</t>
  </si>
  <si>
    <t>Plastic protective cover - 5 - Day 0</t>
  </si>
  <si>
    <t>Plastic protective cover -  BLANK - Day 0</t>
  </si>
  <si>
    <t>Plastic protective cover - 1 - Day 6</t>
  </si>
  <si>
    <t>Plastic protective cover - 2 - Day 6</t>
  </si>
  <si>
    <t>Plastic protective cover - 3 - Day 6</t>
  </si>
  <si>
    <t>Plastic protective cover - 4 - Day 6</t>
  </si>
  <si>
    <t>Plastic protective cover - 5 - Day 6</t>
  </si>
  <si>
    <t>Plastic protective cover - BLANK - Day 6</t>
  </si>
  <si>
    <t>Plastic protective cover - 1 - Day 9</t>
  </si>
  <si>
    <t>Plastic protective cover - 2 - Day 9</t>
  </si>
  <si>
    <t>Plastic protective cover - 3 - Day 9</t>
  </si>
  <si>
    <t>Plastic protective cover - 4 - Day 9</t>
  </si>
  <si>
    <t>Plastic protective cover - 5 - Day 9</t>
  </si>
  <si>
    <t>Plastic protective cover - BLANK - Day 9</t>
  </si>
  <si>
    <t>Plastic protective cover - 1 - Day 12</t>
  </si>
  <si>
    <t>Plastic protective cover - 2 - Day 12</t>
  </si>
  <si>
    <t>Plastic protective cover - 3 - Day 12</t>
  </si>
  <si>
    <t>Plastic protective cover - 4 - Day 12</t>
  </si>
  <si>
    <t>Plastic protective cover - 5 - Day 12</t>
  </si>
  <si>
    <t>Plastic protective cover - BLANK - Day 12</t>
  </si>
  <si>
    <t>Plain paper pages - 1 - Day 0</t>
  </si>
  <si>
    <t>&lt;LOQ</t>
  </si>
  <si>
    <t>Plain paper pages - 2 - Day 0</t>
  </si>
  <si>
    <t>Plain paper pages - 3 - Day 0</t>
  </si>
  <si>
    <t>Plain paper pages - 4 - Day 0</t>
  </si>
  <si>
    <t>Plain paper pages - 5 - Day 0</t>
  </si>
  <si>
    <t>Plain paper pages -  BLANK - Day 0</t>
  </si>
  <si>
    <t>Plain paper pages - 1 - Day 6</t>
  </si>
  <si>
    <t>Plain paper pages - 2 - Day 6</t>
  </si>
  <si>
    <t>Plain paper pages - 3 - Day 6</t>
  </si>
  <si>
    <t>Plain paper pages - 4 - Day 6</t>
  </si>
  <si>
    <t>Plain paper pages - 5 - Day 6</t>
  </si>
  <si>
    <t>Plain paper pages - BLANK - Day 6</t>
  </si>
  <si>
    <t>Plain paper pages - 1 - Day 9</t>
  </si>
  <si>
    <t>Plain paper pages - 2 - Day 9</t>
  </si>
  <si>
    <t>Plain paper pages - 3 - Day 9</t>
  </si>
  <si>
    <t>Plain paper pages - 4 - Day 9</t>
  </si>
  <si>
    <t>Plain paper pages - 5 - Day 9</t>
  </si>
  <si>
    <t>Plain paper pages - BLANK - Day 9</t>
  </si>
  <si>
    <t>Plain paper pages - 1 - Day 12</t>
  </si>
  <si>
    <t>Plain paper pages - 2 - Day 12</t>
  </si>
  <si>
    <t>Plain paper pages - 3 - Day 12</t>
  </si>
  <si>
    <t>Plain paper pages - 4 - Day 12</t>
  </si>
  <si>
    <t>Plain paper pages - 5 - Day 12</t>
  </si>
  <si>
    <t>Plain paper pages - BLANK - Day 12</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</si>
  <si>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t>
  </si>
  <si>
    <t xml:space="preserve">Reuse of this document is permitted as long as it is consistent with the terms of the Creative Commons BY-NC-SA 4.0 International License. </t>
  </si>
  <si>
    <t>https://creativecommons.org/licenses/by-nc-sa/4.0/</t>
  </si>
  <si>
    <t>Published online: November 19,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</si>
</sst>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26" x14ac:knownFonts="1">
    <font>
      <sz val="10"/>
      <name val="Arial"/>
    </font>
    <font>
      <sz val="11"/>
      <color theme="1"/>
      <name val="Calibri"/>
      <family val="2"/>
      <scheme val="minor"/>
    </font>
    <font>
      <sz val="10"/>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4"/>
      <name val="Arial"/>
      <family val="2"/>
    </font>
    <font>
      <b/>
      <sz val="10"/>
      <name val="Arial"/>
      <family val="2"/>
    </font>
    <font>
      <b/>
      <vertAlign val="subscript"/>
      <sz val="10"/>
      <name val="Arial"/>
      <family val="2"/>
    </font>
    <font>
      <vertAlign val="superscript"/>
      <sz val="10"/>
      <name val="Arial"/>
      <family val="2"/>
    </font>
    <font>
      <sz val="8"/>
      <name val="Arial"/>
      <family val="2"/>
    </font>
    <font>
      <sz val="10"/>
      <color theme="1"/>
      <name val="Arial"/>
      <family val="2"/>
    </font>
    <font>
      <sz val="10"/>
      <name val="Calibri"/>
      <family val="2"/>
    </font>
    <font>
      <sz val="12"/>
      <name val="Arial"/>
      <family val="2"/>
    </font>
    <font>
      <b/>
      <sz val="12"/>
      <name val="Arial"/>
      <family val="2"/>
    </font>
    <font>
      <b/>
      <sz val="11"/>
      <name val="Arial"/>
      <family val="2"/>
    </font>
    <font>
      <vertAlign val="superscript"/>
      <sz val="8"/>
      <name val="Arial"/>
      <family val="2"/>
    </font>
    <font>
      <b/>
      <sz val="12"/>
      <color rgb="FF00B050"/>
      <name val="Arial"/>
      <family val="2"/>
    </font>
    <font>
      <i/>
      <sz val="10"/>
      <name val="Arial"/>
      <family val="2"/>
    </font>
  </fonts>
  <fills count="8">
    <fill>
      <patternFill patternType="none"/>
    </fill>
    <fill>
      <patternFill patternType="gray125"/>
    </fill>
    <fill>
      <patternFill patternType="solid">
        <fgColor theme="0" tint="-0.14999847407452621"/>
        <bgColor indexed="64"/>
      </patternFill>
    </fill>
    <fill>
      <patternFill patternType="solid">
        <fgColor indexed="22"/>
        <bgColor indexed="64"/>
      </patternFill>
    </fill>
    <fill>
      <patternFill patternType="solid">
        <fgColor theme="6" tint="0.59999389629810485"/>
        <bgColor indexed="64"/>
      </patternFill>
    </fill>
    <fill>
      <patternFill patternType="solid">
        <fgColor theme="1"/>
        <bgColor indexed="64"/>
      </patternFill>
    </fill>
    <fill>
      <patternFill patternType="lightDown">
        <bgColor indexed="8"/>
      </patternFill>
    </fill>
    <fill>
      <patternFill patternType="solid">
        <fgColor theme="0"/>
        <bgColor indexed="64"/>
      </patternFill>
    </fill>
  </fills>
  <borders count="38">
    <border>
      <left/>
      <right/>
      <top/>
      <bottom/>
      <diagonal/>
    </border>
    <border>
      <left/>
      <right/>
      <top/>
      <bottom style="medium">
        <color indexed="64"/>
      </bottom>
      <diagonal/>
    </border>
    <border>
      <left/>
      <right/>
      <top style="medium">
        <color indexed="64"/>
      </top>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double">
        <color indexed="64"/>
      </right>
      <top style="medium">
        <color indexed="64"/>
      </top>
      <bottom/>
      <diagonal/>
    </border>
    <border>
      <left style="double">
        <color indexed="64"/>
      </left>
      <right style="thin">
        <color indexed="64"/>
      </right>
      <top style="medium">
        <color indexed="64"/>
      </top>
      <bottom style="thick">
        <color indexed="64"/>
      </bottom>
      <diagonal/>
    </border>
    <border>
      <left style="thin">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indexed="64"/>
      </left>
      <right style="thin">
        <color indexed="64"/>
      </right>
      <top/>
      <bottom style="medium">
        <color indexed="64"/>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6">
    <xf numFmtId="0" fontId="0" fillId="0" borderId="0"/>
    <xf numFmtId="0" fontId="2" fillId="0" borderId="0"/>
    <xf numFmtId="0" fontId="2" fillId="0" borderId="0"/>
    <xf numFmtId="0" fontId="7" fillId="0" borderId="0" applyNumberFormat="0" applyFill="0" applyBorder="0" applyAlignment="0" applyProtection="0"/>
    <xf numFmtId="0" fontId="1" fillId="0" borderId="0"/>
    <xf numFmtId="0" fontId="10" fillId="0" borderId="0" applyNumberFormat="0" applyFill="0" applyBorder="0" applyAlignment="0" applyProtection="0">
      <alignment vertical="top"/>
      <protection locked="0"/>
    </xf>
  </cellStyleXfs>
  <cellXfs count="195">
    <xf numFmtId="0" fontId="0" fillId="0" borderId="0" xfId="0"/>
    <xf numFmtId="0" fontId="3" fillId="0" borderId="0" xfId="2" applyFont="1" applyAlignment="1">
      <alignment horizontal="left" wrapText="1"/>
    </xf>
    <xf numFmtId="0" fontId="4" fillId="0" borderId="0" xfId="0" applyFont="1"/>
    <xf numFmtId="0" fontId="5" fillId="0" borderId="0" xfId="2" applyFont="1"/>
    <xf numFmtId="0" fontId="6" fillId="0" borderId="0" xfId="2" applyFont="1"/>
    <xf numFmtId="0" fontId="5" fillId="0" borderId="0" xfId="0" applyFont="1"/>
    <xf numFmtId="0" fontId="8" fillId="0" borderId="0" xfId="3" applyFont="1" applyAlignment="1">
      <alignment horizontal="left"/>
    </xf>
    <xf numFmtId="0" fontId="9" fillId="0" borderId="0" xfId="4" applyFont="1"/>
    <xf numFmtId="0" fontId="11" fillId="0" borderId="0" xfId="5" applyFont="1" applyAlignment="1" applyProtection="1"/>
    <xf numFmtId="0" fontId="12" fillId="0" borderId="0" xfId="0" applyFont="1" applyAlignment="1">
      <alignment vertical="center" wrapText="1"/>
    </xf>
    <xf numFmtId="0" fontId="5" fillId="0" borderId="0" xfId="0" applyFont="1" applyAlignment="1">
      <alignment vertical="center"/>
    </xf>
    <xf numFmtId="0" fontId="2" fillId="0" borderId="0" xfId="0" applyFont="1"/>
    <xf numFmtId="0" fontId="2" fillId="0" borderId="1" xfId="0" applyFont="1" applyBorder="1"/>
    <xf numFmtId="0" fontId="2" fillId="0" borderId="1" xfId="0" applyFont="1" applyBorder="1" applyAlignment="1">
      <alignment horizontal="center"/>
    </xf>
    <xf numFmtId="0" fontId="0" fillId="0" borderId="1" xfId="0" applyBorder="1" applyAlignment="1">
      <alignment horizontal="center"/>
    </xf>
    <xf numFmtId="0" fontId="2" fillId="0" borderId="2" xfId="0" applyFont="1" applyBorder="1"/>
    <xf numFmtId="2" fontId="0" fillId="0" borderId="0" xfId="0" applyNumberFormat="1" applyAlignment="1">
      <alignment horizontal="center" vertical="center"/>
    </xf>
    <xf numFmtId="2" fontId="0" fillId="0" borderId="2" xfId="0" applyNumberFormat="1" applyBorder="1" applyAlignment="1">
      <alignment horizontal="center"/>
    </xf>
    <xf numFmtId="2" fontId="2" fillId="0" borderId="2" xfId="0" applyNumberFormat="1" applyFont="1" applyBorder="1" applyAlignment="1">
      <alignment horizontal="center"/>
    </xf>
    <xf numFmtId="2" fontId="2" fillId="0" borderId="0" xfId="0" applyNumberFormat="1" applyFont="1" applyAlignment="1">
      <alignment horizontal="center"/>
    </xf>
    <xf numFmtId="2" fontId="0" fillId="0" borderId="0" xfId="0" applyNumberFormat="1" applyAlignment="1">
      <alignment horizontal="center"/>
    </xf>
    <xf numFmtId="2" fontId="0" fillId="0" borderId="1" xfId="0" applyNumberFormat="1" applyBorder="1" applyAlignment="1">
      <alignment horizontal="center" vertical="center"/>
    </xf>
    <xf numFmtId="2" fontId="0" fillId="0" borderId="1" xfId="0" applyNumberFormat="1" applyBorder="1" applyAlignment="1">
      <alignment horizontal="center"/>
    </xf>
    <xf numFmtId="2" fontId="2" fillId="0" borderId="1" xfId="0" applyNumberFormat="1" applyFont="1" applyBorder="1" applyAlignment="1">
      <alignment horizontal="center"/>
    </xf>
    <xf numFmtId="0" fontId="17" fillId="0" borderId="0" xfId="0" applyFont="1"/>
    <xf numFmtId="0" fontId="14" fillId="0" borderId="0" xfId="0" applyFont="1"/>
    <xf numFmtId="0" fontId="18" fillId="0" borderId="0" xfId="0" applyFont="1"/>
    <xf numFmtId="0" fontId="2" fillId="0" borderId="0" xfId="0" applyFont="1" applyAlignment="1">
      <alignment horizontal="center"/>
    </xf>
    <xf numFmtId="2" fontId="0" fillId="0" borderId="2" xfId="0" applyNumberFormat="1" applyBorder="1" applyAlignment="1">
      <alignment horizontal="center" vertical="center"/>
    </xf>
    <xf numFmtId="0" fontId="0" fillId="0" borderId="1" xfId="0" applyBorder="1"/>
    <xf numFmtId="0" fontId="0" fillId="0" borderId="0" xfId="0" applyBorder="1"/>
    <xf numFmtId="0" fontId="2" fillId="0" borderId="0" xfId="0" applyFont="1" applyBorder="1" applyAlignment="1">
      <alignment horizontal="center"/>
    </xf>
    <xf numFmtId="2" fontId="0" fillId="0" borderId="0" xfId="0" applyNumberFormat="1" applyBorder="1" applyAlignment="1">
      <alignment horizontal="center"/>
    </xf>
    <xf numFmtId="0" fontId="20" fillId="0" borderId="0" xfId="0" applyFont="1" applyAlignment="1">
      <alignment horizontal="center"/>
    </xf>
    <xf numFmtId="0" fontId="20" fillId="0" borderId="0" xfId="0" applyFont="1" applyAlignment="1">
      <alignment horizontal="center" vertical="center"/>
    </xf>
    <xf numFmtId="2" fontId="20" fillId="0" borderId="0" xfId="0" applyNumberFormat="1" applyFont="1" applyAlignment="1">
      <alignment horizontal="center" vertical="center"/>
    </xf>
    <xf numFmtId="11" fontId="20" fillId="0" borderId="0" xfId="0" applyNumberFormat="1" applyFont="1" applyAlignment="1">
      <alignment horizontal="center" vertical="center"/>
    </xf>
    <xf numFmtId="0" fontId="20" fillId="0" borderId="0" xfId="0" applyFont="1"/>
    <xf numFmtId="0" fontId="21" fillId="3" borderId="3" xfId="0" applyFont="1" applyFill="1" applyBorder="1" applyAlignment="1">
      <alignment horizontal="center" vertical="center" wrapText="1"/>
    </xf>
    <xf numFmtId="0" fontId="21" fillId="3" borderId="4" xfId="0" applyFont="1" applyFill="1" applyBorder="1" applyAlignment="1">
      <alignment horizontal="center" vertical="center" wrapText="1"/>
    </xf>
    <xf numFmtId="0" fontId="22" fillId="3" borderId="5" xfId="0" applyFont="1" applyFill="1" applyBorder="1" applyAlignment="1">
      <alignment horizontal="center" vertical="center" wrapText="1"/>
    </xf>
    <xf numFmtId="2" fontId="21" fillId="3" borderId="5" xfId="0" applyNumberFormat="1" applyFont="1" applyFill="1" applyBorder="1" applyAlignment="1">
      <alignment horizontal="center" vertical="center" wrapText="1"/>
    </xf>
    <xf numFmtId="11" fontId="21" fillId="3" borderId="5" xfId="0" applyNumberFormat="1" applyFont="1" applyFill="1" applyBorder="1" applyAlignment="1">
      <alignment horizontal="center" vertical="center" wrapText="1"/>
    </xf>
    <xf numFmtId="0" fontId="22" fillId="3" borderId="4" xfId="0" applyFont="1" applyFill="1" applyBorder="1" applyAlignment="1">
      <alignment horizontal="center" vertical="center" wrapText="1"/>
    </xf>
    <xf numFmtId="0" fontId="21" fillId="3" borderId="6" xfId="0" applyFont="1" applyFill="1" applyBorder="1" applyAlignment="1">
      <alignment horizontal="center" vertical="center" wrapText="1"/>
    </xf>
    <xf numFmtId="0" fontId="21" fillId="0" borderId="0" xfId="0" applyFont="1" applyAlignment="1">
      <alignment horizontal="center"/>
    </xf>
    <xf numFmtId="11" fontId="20" fillId="5" borderId="15" xfId="0" applyNumberFormat="1" applyFont="1" applyFill="1" applyBorder="1" applyAlignment="1">
      <alignment horizontal="center" vertical="center"/>
    </xf>
    <xf numFmtId="2" fontId="20" fillId="5" borderId="14" xfId="0" applyNumberFormat="1" applyFont="1" applyFill="1" applyBorder="1" applyAlignment="1">
      <alignment horizontal="center" vertical="center"/>
    </xf>
    <xf numFmtId="2" fontId="20" fillId="5" borderId="15" xfId="0" applyNumberFormat="1" applyFont="1" applyFill="1" applyBorder="1" applyAlignment="1">
      <alignment horizontal="center" vertical="center"/>
    </xf>
    <xf numFmtId="164" fontId="20" fillId="5" borderId="15" xfId="0" applyNumberFormat="1" applyFont="1" applyFill="1" applyBorder="1" applyAlignment="1">
      <alignment horizontal="center" vertical="center"/>
    </xf>
    <xf numFmtId="2" fontId="20" fillId="6" borderId="11" xfId="0" applyNumberFormat="1" applyFont="1" applyFill="1" applyBorder="1" applyAlignment="1">
      <alignment horizontal="center" vertical="center"/>
    </xf>
    <xf numFmtId="0" fontId="20" fillId="5" borderId="11" xfId="0" applyFont="1" applyFill="1" applyBorder="1" applyAlignment="1">
      <alignment horizontal="center" vertical="center"/>
    </xf>
    <xf numFmtId="0" fontId="20" fillId="5" borderId="12" xfId="0" applyFont="1" applyFill="1" applyBorder="1" applyAlignment="1">
      <alignment horizontal="center" vertical="center"/>
    </xf>
    <xf numFmtId="0" fontId="20" fillId="0" borderId="7" xfId="0" applyFont="1" applyBorder="1" applyAlignment="1">
      <alignment horizontal="center" vertical="center"/>
    </xf>
    <xf numFmtId="0" fontId="20" fillId="0" borderId="10" xfId="0" applyFont="1" applyBorder="1" applyAlignment="1">
      <alignment horizontal="center" vertical="center"/>
    </xf>
    <xf numFmtId="11" fontId="20" fillId="7" borderId="11" xfId="0" applyNumberFormat="1" applyFont="1" applyFill="1" applyBorder="1" applyAlignment="1">
      <alignment horizontal="center" vertical="center"/>
    </xf>
    <xf numFmtId="0" fontId="20" fillId="0" borderId="13" xfId="0" applyFont="1" applyBorder="1" applyAlignment="1">
      <alignment horizontal="center" vertical="center"/>
    </xf>
    <xf numFmtId="11" fontId="20" fillId="0" borderId="14" xfId="0" applyNumberFormat="1" applyFont="1" applyBorder="1" applyAlignment="1">
      <alignment horizontal="center" vertical="center"/>
    </xf>
    <xf numFmtId="2" fontId="21" fillId="5" borderId="15" xfId="0" applyNumberFormat="1" applyFont="1" applyFill="1" applyBorder="1" applyAlignment="1">
      <alignment horizontal="center" vertical="center"/>
    </xf>
    <xf numFmtId="165" fontId="20" fillId="5" borderId="15" xfId="0" applyNumberFormat="1" applyFont="1" applyFill="1" applyBorder="1" applyAlignment="1">
      <alignment horizontal="center" vertical="center"/>
    </xf>
    <xf numFmtId="165" fontId="20" fillId="5" borderId="16" xfId="0" applyNumberFormat="1" applyFont="1" applyFill="1" applyBorder="1" applyAlignment="1">
      <alignment horizontal="center" vertical="center"/>
    </xf>
    <xf numFmtId="11" fontId="20" fillId="5" borderId="14" xfId="0" applyNumberFormat="1" applyFont="1" applyFill="1" applyBorder="1" applyAlignment="1">
      <alignment horizontal="center" vertical="center"/>
    </xf>
    <xf numFmtId="11" fontId="20" fillId="5" borderId="18" xfId="0" applyNumberFormat="1" applyFont="1" applyFill="1" applyBorder="1" applyAlignment="1">
      <alignment horizontal="center" vertical="center"/>
    </xf>
    <xf numFmtId="2" fontId="20" fillId="5" borderId="18" xfId="0" applyNumberFormat="1" applyFont="1" applyFill="1" applyBorder="1" applyAlignment="1">
      <alignment horizontal="center" vertical="center"/>
    </xf>
    <xf numFmtId="164" fontId="20" fillId="5" borderId="18" xfId="0" applyNumberFormat="1" applyFont="1" applyFill="1" applyBorder="1" applyAlignment="1">
      <alignment horizontal="center" vertical="center"/>
    </xf>
    <xf numFmtId="0" fontId="20" fillId="0" borderId="19" xfId="0" applyFont="1" applyBorder="1" applyAlignment="1">
      <alignment horizontal="center" vertical="center"/>
    </xf>
    <xf numFmtId="11" fontId="20" fillId="0" borderId="20" xfId="0" applyNumberFormat="1" applyFont="1" applyBorder="1" applyAlignment="1">
      <alignment horizontal="center" vertical="center"/>
    </xf>
    <xf numFmtId="11" fontId="20" fillId="7" borderId="20" xfId="0" applyNumberFormat="1" applyFont="1" applyFill="1" applyBorder="1" applyAlignment="1">
      <alignment horizontal="center" vertical="center"/>
    </xf>
    <xf numFmtId="2" fontId="20" fillId="0" borderId="20" xfId="0" applyNumberFormat="1" applyFont="1" applyBorder="1" applyAlignment="1">
      <alignment horizontal="center" vertical="center"/>
    </xf>
    <xf numFmtId="0" fontId="20" fillId="0" borderId="17" xfId="0" applyFont="1" applyBorder="1" applyAlignment="1">
      <alignment horizontal="center" vertical="center"/>
    </xf>
    <xf numFmtId="11" fontId="20" fillId="0" borderId="18" xfId="0" applyNumberFormat="1" applyFont="1" applyBorder="1" applyAlignment="1">
      <alignment horizontal="center" vertical="center"/>
    </xf>
    <xf numFmtId="11" fontId="20" fillId="5" borderId="20" xfId="0" applyNumberFormat="1" applyFont="1" applyFill="1" applyBorder="1" applyAlignment="1">
      <alignment horizontal="center" vertical="center"/>
    </xf>
    <xf numFmtId="2" fontId="20" fillId="5" borderId="20" xfId="0" applyNumberFormat="1" applyFont="1" applyFill="1" applyBorder="1" applyAlignment="1">
      <alignment horizontal="center" vertical="center"/>
    </xf>
    <xf numFmtId="0" fontId="20" fillId="0" borderId="27" xfId="0" applyFont="1" applyBorder="1" applyAlignment="1">
      <alignment horizontal="center" vertical="center"/>
    </xf>
    <xf numFmtId="11" fontId="20" fillId="0" borderId="28" xfId="0" applyNumberFormat="1" applyFont="1" applyBorder="1" applyAlignment="1">
      <alignment horizontal="center" vertical="center"/>
    </xf>
    <xf numFmtId="11" fontId="20" fillId="5" borderId="28" xfId="0" applyNumberFormat="1" applyFont="1" applyFill="1" applyBorder="1" applyAlignment="1">
      <alignment horizontal="center" vertical="center"/>
    </xf>
    <xf numFmtId="2" fontId="20" fillId="5" borderId="28" xfId="0" applyNumberFormat="1" applyFont="1" applyFill="1" applyBorder="1" applyAlignment="1">
      <alignment horizontal="center" vertical="center"/>
    </xf>
    <xf numFmtId="2" fontId="21" fillId="5" borderId="28" xfId="0" applyNumberFormat="1" applyFont="1" applyFill="1" applyBorder="1" applyAlignment="1">
      <alignment horizontal="center" vertical="center"/>
    </xf>
    <xf numFmtId="165" fontId="20" fillId="5" borderId="28" xfId="0" applyNumberFormat="1" applyFont="1" applyFill="1" applyBorder="1" applyAlignment="1">
      <alignment horizontal="center" vertical="center"/>
    </xf>
    <xf numFmtId="165" fontId="20" fillId="5" borderId="29" xfId="0" applyNumberFormat="1" applyFont="1" applyFill="1" applyBorder="1" applyAlignment="1">
      <alignment horizontal="center" vertical="center"/>
    </xf>
    <xf numFmtId="0" fontId="17" fillId="0" borderId="0" xfId="0" applyFont="1" applyAlignment="1">
      <alignment horizontal="left"/>
    </xf>
    <xf numFmtId="0" fontId="2" fillId="0" borderId="30" xfId="0" applyFont="1" applyBorder="1"/>
    <xf numFmtId="0" fontId="2" fillId="0" borderId="31" xfId="0" applyFont="1" applyBorder="1"/>
    <xf numFmtId="0" fontId="0" fillId="0" borderId="32" xfId="0" applyBorder="1"/>
    <xf numFmtId="0" fontId="0" fillId="0" borderId="33" xfId="0" applyBorder="1"/>
    <xf numFmtId="0" fontId="0" fillId="0" borderId="34" xfId="0" applyBorder="1"/>
    <xf numFmtId="0" fontId="0" fillId="0" borderId="35" xfId="0" applyBorder="1"/>
    <xf numFmtId="0" fontId="2" fillId="0" borderId="36" xfId="0" applyFont="1" applyBorder="1"/>
    <xf numFmtId="0" fontId="2" fillId="0" borderId="37" xfId="0" applyFont="1" applyBorder="1"/>
    <xf numFmtId="0" fontId="20" fillId="0" borderId="7"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13" xfId="0" applyFont="1" applyFill="1" applyBorder="1" applyAlignment="1">
      <alignment horizontal="center" vertical="center"/>
    </xf>
    <xf numFmtId="11" fontId="20" fillId="0" borderId="14" xfId="0" applyNumberFormat="1" applyFont="1" applyFill="1" applyBorder="1" applyAlignment="1">
      <alignment horizontal="center" vertical="center"/>
    </xf>
    <xf numFmtId="0" fontId="24" fillId="0" borderId="0" xfId="0" applyFont="1" applyAlignment="1">
      <alignment horizontal="left"/>
    </xf>
    <xf numFmtId="0" fontId="20" fillId="0" borderId="17" xfId="0" applyFont="1" applyFill="1" applyBorder="1" applyAlignment="1">
      <alignment horizontal="center" vertical="center"/>
    </xf>
    <xf numFmtId="11" fontId="20" fillId="0" borderId="18" xfId="0" applyNumberFormat="1" applyFont="1" applyFill="1" applyBorder="1" applyAlignment="1">
      <alignment horizontal="center" vertical="center"/>
    </xf>
    <xf numFmtId="0" fontId="5" fillId="0" borderId="0" xfId="0" applyFont="1" applyAlignment="1">
      <alignment horizontal="left"/>
    </xf>
    <xf numFmtId="0" fontId="0" fillId="0" borderId="0" xfId="0" applyAlignment="1">
      <alignment horizontal="center"/>
    </xf>
    <xf numFmtId="11" fontId="20" fillId="5" borderId="8" xfId="0" applyNumberFormat="1" applyFont="1" applyFill="1" applyBorder="1" applyAlignment="1">
      <alignment horizontal="center" vertical="center"/>
    </xf>
    <xf numFmtId="11" fontId="20" fillId="5" borderId="11" xfId="0" applyNumberFormat="1" applyFont="1" applyFill="1" applyBorder="1" applyAlignment="1">
      <alignment horizontal="center" vertical="center"/>
    </xf>
    <xf numFmtId="2" fontId="20" fillId="5" borderId="8" xfId="0" applyNumberFormat="1" applyFont="1" applyFill="1" applyBorder="1" applyAlignment="1">
      <alignment horizontal="center" vertical="center"/>
    </xf>
    <xf numFmtId="2" fontId="20" fillId="5" borderId="11" xfId="0" applyNumberFormat="1" applyFont="1" applyFill="1" applyBorder="1" applyAlignment="1">
      <alignment horizontal="center" vertical="center"/>
    </xf>
    <xf numFmtId="11" fontId="20" fillId="0" borderId="8" xfId="0" applyNumberFormat="1" applyFont="1" applyBorder="1" applyAlignment="1">
      <alignment horizontal="center" vertical="center"/>
    </xf>
    <xf numFmtId="11" fontId="20" fillId="0" borderId="11" xfId="0" applyNumberFormat="1" applyFont="1" applyBorder="1" applyAlignment="1">
      <alignment horizontal="center" vertical="center"/>
    </xf>
    <xf numFmtId="2" fontId="20" fillId="0" borderId="8" xfId="0" applyNumberFormat="1" applyFont="1" applyBorder="1" applyAlignment="1">
      <alignment horizontal="center" vertical="center"/>
    </xf>
    <xf numFmtId="2" fontId="20" fillId="0" borderId="11" xfId="0" applyNumberFormat="1" applyFont="1" applyBorder="1" applyAlignment="1">
      <alignment horizontal="center" vertical="center"/>
    </xf>
    <xf numFmtId="11" fontId="20" fillId="0" borderId="8" xfId="0" applyNumberFormat="1" applyFont="1" applyFill="1" applyBorder="1" applyAlignment="1">
      <alignment horizontal="center" vertical="center"/>
    </xf>
    <xf numFmtId="11" fontId="20" fillId="0" borderId="11" xfId="0" applyNumberFormat="1" applyFont="1" applyFill="1" applyBorder="1" applyAlignment="1">
      <alignment horizontal="center" vertical="center"/>
    </xf>
    <xf numFmtId="2" fontId="20" fillId="0" borderId="8" xfId="0" applyNumberFormat="1" applyFont="1" applyFill="1" applyBorder="1" applyAlignment="1">
      <alignment horizontal="center" vertical="center"/>
    </xf>
    <xf numFmtId="2" fontId="20" fillId="0" borderId="11" xfId="0" applyNumberFormat="1" applyFont="1" applyFill="1" applyBorder="1" applyAlignment="1">
      <alignment horizontal="center" vertical="center"/>
    </xf>
    <xf numFmtId="3" fontId="20" fillId="5" borderId="11" xfId="0" applyNumberFormat="1" applyFont="1" applyFill="1" applyBorder="1" applyAlignment="1">
      <alignment horizontal="center" vertical="center"/>
    </xf>
    <xf numFmtId="3" fontId="20" fillId="0" borderId="14" xfId="0" applyNumberFormat="1" applyFont="1" applyBorder="1" applyAlignment="1">
      <alignment horizontal="center" vertical="center"/>
    </xf>
    <xf numFmtId="3" fontId="20" fillId="5" borderId="14" xfId="0" applyNumberFormat="1" applyFont="1" applyFill="1" applyBorder="1" applyAlignment="1">
      <alignment horizontal="center" vertical="center"/>
    </xf>
    <xf numFmtId="3" fontId="20" fillId="5" borderId="15" xfId="0" applyNumberFormat="1" applyFont="1" applyFill="1" applyBorder="1" applyAlignment="1">
      <alignment horizontal="center" vertical="center"/>
    </xf>
    <xf numFmtId="3" fontId="20" fillId="0" borderId="8" xfId="0" applyNumberFormat="1" applyFont="1" applyFill="1" applyBorder="1" applyAlignment="1">
      <alignment horizontal="center" vertical="center"/>
    </xf>
    <xf numFmtId="3" fontId="20" fillId="0" borderId="11" xfId="0" applyNumberFormat="1" applyFont="1" applyFill="1" applyBorder="1" applyAlignment="1">
      <alignment horizontal="center" vertical="center"/>
    </xf>
    <xf numFmtId="3" fontId="20" fillId="0" borderId="14" xfId="0" applyNumberFormat="1" applyFont="1" applyFill="1" applyBorder="1" applyAlignment="1">
      <alignment horizontal="center" vertical="center"/>
    </xf>
    <xf numFmtId="3" fontId="20" fillId="0" borderId="8" xfId="0" applyNumberFormat="1" applyFont="1" applyBorder="1" applyAlignment="1">
      <alignment horizontal="center" vertical="center"/>
    </xf>
    <xf numFmtId="3" fontId="20" fillId="0" borderId="11" xfId="0" applyNumberFormat="1" applyFont="1" applyBorder="1" applyAlignment="1">
      <alignment horizontal="center" vertical="center"/>
    </xf>
    <xf numFmtId="3" fontId="20" fillId="7" borderId="11" xfId="0" applyNumberFormat="1" applyFont="1" applyFill="1" applyBorder="1" applyAlignment="1">
      <alignment horizontal="center" vertical="center"/>
    </xf>
    <xf numFmtId="3" fontId="20" fillId="5" borderId="8" xfId="0" applyNumberFormat="1" applyFont="1" applyFill="1" applyBorder="1" applyAlignment="1">
      <alignment horizontal="center" vertical="center"/>
    </xf>
    <xf numFmtId="3" fontId="20" fillId="0" borderId="28" xfId="0" applyNumberFormat="1" applyFont="1" applyBorder="1" applyAlignment="1">
      <alignment horizontal="center" vertical="center"/>
    </xf>
    <xf numFmtId="3" fontId="20" fillId="5" borderId="28" xfId="0" applyNumberFormat="1" applyFont="1" applyFill="1" applyBorder="1" applyAlignment="1">
      <alignment horizontal="center" vertical="center"/>
    </xf>
    <xf numFmtId="3" fontId="20" fillId="0" borderId="18" xfId="0" applyNumberFormat="1" applyFont="1" applyFill="1" applyBorder="1" applyAlignment="1">
      <alignment horizontal="center" vertical="center"/>
    </xf>
    <xf numFmtId="3" fontId="20" fillId="5" borderId="18" xfId="0" applyNumberFormat="1" applyFont="1" applyFill="1" applyBorder="1" applyAlignment="1">
      <alignment horizontal="center" vertical="center"/>
    </xf>
    <xf numFmtId="3" fontId="20" fillId="0" borderId="20" xfId="0" applyNumberFormat="1" applyFont="1" applyBorder="1" applyAlignment="1">
      <alignment horizontal="center" vertical="center"/>
    </xf>
    <xf numFmtId="3" fontId="20" fillId="7" borderId="20" xfId="0" applyNumberFormat="1" applyFont="1" applyFill="1" applyBorder="1" applyAlignment="1">
      <alignment horizontal="center" vertical="center"/>
    </xf>
    <xf numFmtId="3" fontId="20" fillId="0" borderId="18" xfId="0" applyNumberFormat="1" applyFont="1" applyBorder="1" applyAlignment="1">
      <alignment horizontal="center" vertical="center"/>
    </xf>
    <xf numFmtId="3" fontId="20" fillId="5" borderId="20" xfId="0" applyNumberFormat="1" applyFont="1" applyFill="1" applyBorder="1" applyAlignment="1">
      <alignment horizontal="center" vertical="center"/>
    </xf>
    <xf numFmtId="0" fontId="20" fillId="0" borderId="0" xfId="0" applyFont="1" applyAlignment="1">
      <alignment horizontal="right" vertical="center"/>
    </xf>
    <xf numFmtId="0" fontId="5" fillId="0" borderId="0" xfId="0" applyFont="1" applyAlignment="1">
      <alignment horizontal="left"/>
    </xf>
    <xf numFmtId="0" fontId="5" fillId="0" borderId="0" xfId="0" applyFont="1" applyAlignment="1">
      <alignment horizontal="left" wrapText="1"/>
    </xf>
    <xf numFmtId="0" fontId="2" fillId="0" borderId="0" xfId="0" applyFont="1" applyAlignment="1">
      <alignment horizontal="left" wrapText="1"/>
    </xf>
    <xf numFmtId="0" fontId="25" fillId="0" borderId="0" xfId="0" applyFont="1" applyAlignment="1">
      <alignment horizontal="left" wrapText="1"/>
    </xf>
    <xf numFmtId="0" fontId="14" fillId="0" borderId="0" xfId="0" applyFont="1" applyAlignment="1">
      <alignment horizontal="center"/>
    </xf>
    <xf numFmtId="0" fontId="14" fillId="0" borderId="1" xfId="0" applyFont="1" applyBorder="1" applyAlignment="1">
      <alignment horizontal="center"/>
    </xf>
    <xf numFmtId="0" fontId="0" fillId="0" borderId="0" xfId="0" applyAlignment="1">
      <alignment horizontal="center"/>
    </xf>
    <xf numFmtId="0" fontId="13" fillId="0" borderId="0" xfId="0" applyFont="1" applyAlignment="1">
      <alignment horizontal="center"/>
    </xf>
    <xf numFmtId="0" fontId="2" fillId="2" borderId="0" xfId="0" applyFont="1" applyFill="1" applyAlignment="1">
      <alignment horizontal="center"/>
    </xf>
    <xf numFmtId="0" fontId="0" fillId="2" borderId="0" xfId="0" applyFill="1" applyAlignment="1">
      <alignment horizontal="center"/>
    </xf>
    <xf numFmtId="165" fontId="20" fillId="5" borderId="9" xfId="0" applyNumberFormat="1" applyFont="1" applyFill="1" applyBorder="1" applyAlignment="1">
      <alignment horizontal="center" vertical="center"/>
    </xf>
    <xf numFmtId="165" fontId="20" fillId="5" borderId="12" xfId="0" applyNumberFormat="1" applyFont="1" applyFill="1" applyBorder="1" applyAlignment="1">
      <alignment horizontal="center" vertical="center"/>
    </xf>
    <xf numFmtId="11" fontId="20" fillId="5" borderId="8" xfId="0" applyNumberFormat="1" applyFont="1" applyFill="1" applyBorder="1" applyAlignment="1">
      <alignment horizontal="center" vertical="center"/>
    </xf>
    <xf numFmtId="11" fontId="20" fillId="5" borderId="11" xfId="0" applyNumberFormat="1" applyFont="1" applyFill="1" applyBorder="1" applyAlignment="1">
      <alignment horizontal="center" vertical="center"/>
    </xf>
    <xf numFmtId="2" fontId="20" fillId="5" borderId="8" xfId="0" applyNumberFormat="1" applyFont="1" applyFill="1" applyBorder="1" applyAlignment="1">
      <alignment horizontal="center" vertical="center"/>
    </xf>
    <xf numFmtId="2" fontId="20" fillId="5" borderId="11" xfId="0" applyNumberFormat="1" applyFont="1" applyFill="1" applyBorder="1" applyAlignment="1">
      <alignment horizontal="center" vertical="center"/>
    </xf>
    <xf numFmtId="2" fontId="21" fillId="5" borderId="8" xfId="0" applyNumberFormat="1" applyFont="1" applyFill="1" applyBorder="1" applyAlignment="1">
      <alignment horizontal="center" vertical="center"/>
    </xf>
    <xf numFmtId="2" fontId="21" fillId="5" borderId="11" xfId="0" applyNumberFormat="1" applyFont="1" applyFill="1" applyBorder="1" applyAlignment="1">
      <alignment horizontal="center" vertical="center"/>
    </xf>
    <xf numFmtId="165" fontId="20" fillId="5" borderId="8" xfId="0" applyNumberFormat="1" applyFont="1" applyFill="1" applyBorder="1" applyAlignment="1">
      <alignment horizontal="center" vertical="center"/>
    </xf>
    <xf numFmtId="165" fontId="20" fillId="5" borderId="11" xfId="0" applyNumberFormat="1" applyFont="1" applyFill="1" applyBorder="1" applyAlignment="1">
      <alignment horizontal="center" vertical="center"/>
    </xf>
    <xf numFmtId="165" fontId="20" fillId="0" borderId="9" xfId="0" applyNumberFormat="1" applyFont="1" applyBorder="1" applyAlignment="1">
      <alignment horizontal="center" vertical="center"/>
    </xf>
    <xf numFmtId="165" fontId="20" fillId="0" borderId="12" xfId="0" applyNumberFormat="1" applyFont="1" applyBorder="1" applyAlignment="1">
      <alignment horizontal="center" vertical="center"/>
    </xf>
    <xf numFmtId="11" fontId="20" fillId="0" borderId="8" xfId="0" applyNumberFormat="1" applyFont="1" applyBorder="1" applyAlignment="1">
      <alignment horizontal="center" vertical="center"/>
    </xf>
    <xf numFmtId="11" fontId="20" fillId="0" borderId="11" xfId="0" applyNumberFormat="1" applyFont="1" applyBorder="1" applyAlignment="1">
      <alignment horizontal="center" vertical="center"/>
    </xf>
    <xf numFmtId="2" fontId="20" fillId="0" borderId="8" xfId="0" applyNumberFormat="1" applyFont="1" applyBorder="1" applyAlignment="1">
      <alignment horizontal="center" vertical="center"/>
    </xf>
    <xf numFmtId="2" fontId="20" fillId="0" borderId="11" xfId="0" applyNumberFormat="1" applyFont="1" applyBorder="1" applyAlignment="1">
      <alignment horizontal="center" vertical="center"/>
    </xf>
    <xf numFmtId="2" fontId="21" fillId="4" borderId="8" xfId="0" applyNumberFormat="1" applyFont="1" applyFill="1" applyBorder="1" applyAlignment="1">
      <alignment horizontal="center" vertical="center"/>
    </xf>
    <xf numFmtId="2" fontId="21" fillId="4" borderId="11" xfId="0" applyNumberFormat="1" applyFont="1" applyFill="1" applyBorder="1" applyAlignment="1">
      <alignment horizontal="center" vertical="center"/>
    </xf>
    <xf numFmtId="165" fontId="20" fillId="0" borderId="8" xfId="0" applyNumberFormat="1" applyFont="1" applyBorder="1" applyAlignment="1">
      <alignment horizontal="center" vertical="center"/>
    </xf>
    <xf numFmtId="165" fontId="20" fillId="0" borderId="11" xfId="0" applyNumberFormat="1" applyFont="1" applyBorder="1" applyAlignment="1">
      <alignment horizontal="center" vertical="center"/>
    </xf>
    <xf numFmtId="11" fontId="20" fillId="0" borderId="8" xfId="0" applyNumberFormat="1" applyFont="1" applyFill="1" applyBorder="1" applyAlignment="1">
      <alignment horizontal="center" vertical="center"/>
    </xf>
    <xf numFmtId="11" fontId="20" fillId="0" borderId="11" xfId="0" applyNumberFormat="1" applyFont="1" applyFill="1" applyBorder="1" applyAlignment="1">
      <alignment horizontal="center" vertical="center"/>
    </xf>
    <xf numFmtId="2" fontId="20" fillId="0" borderId="8" xfId="0" applyNumberFormat="1" applyFont="1" applyFill="1" applyBorder="1" applyAlignment="1">
      <alignment horizontal="center" vertical="center"/>
    </xf>
    <xf numFmtId="2" fontId="20" fillId="0" borderId="11" xfId="0" applyNumberFormat="1" applyFont="1" applyFill="1" applyBorder="1" applyAlignment="1">
      <alignment horizontal="center" vertical="center"/>
    </xf>
    <xf numFmtId="164" fontId="20" fillId="0" borderId="8" xfId="0" applyNumberFormat="1" applyFont="1" applyFill="1" applyBorder="1" applyAlignment="1">
      <alignment horizontal="center" vertical="center"/>
    </xf>
    <xf numFmtId="164" fontId="20" fillId="0" borderId="11" xfId="0" applyNumberFormat="1" applyFont="1" applyFill="1" applyBorder="1" applyAlignment="1">
      <alignment horizontal="center" vertical="center"/>
    </xf>
    <xf numFmtId="0" fontId="20" fillId="0" borderId="0" xfId="1" applyFont="1" applyAlignment="1">
      <alignment horizontal="left" wrapText="1"/>
    </xf>
    <xf numFmtId="3" fontId="20" fillId="0" borderId="8" xfId="0" applyNumberFormat="1" applyFont="1" applyFill="1" applyBorder="1" applyAlignment="1">
      <alignment horizontal="center" vertical="center"/>
    </xf>
    <xf numFmtId="3" fontId="20" fillId="0" borderId="11" xfId="0" applyNumberFormat="1" applyFont="1" applyFill="1" applyBorder="1" applyAlignment="1">
      <alignment horizontal="center" vertical="center"/>
    </xf>
    <xf numFmtId="3" fontId="20" fillId="0" borderId="8" xfId="0" applyNumberFormat="1" applyFont="1" applyBorder="1" applyAlignment="1">
      <alignment horizontal="center" vertical="center"/>
    </xf>
    <xf numFmtId="3" fontId="20" fillId="0" borderId="11" xfId="0" applyNumberFormat="1" applyFont="1" applyBorder="1" applyAlignment="1">
      <alignment horizontal="center" vertical="center"/>
    </xf>
    <xf numFmtId="3" fontId="20" fillId="5" borderId="8" xfId="0" applyNumberFormat="1" applyFont="1" applyFill="1" applyBorder="1" applyAlignment="1">
      <alignment horizontal="center" vertical="center"/>
    </xf>
    <xf numFmtId="3" fontId="20" fillId="5" borderId="11" xfId="0" applyNumberFormat="1" applyFont="1" applyFill="1" applyBorder="1" applyAlignment="1">
      <alignment horizontal="center" vertical="center"/>
    </xf>
    <xf numFmtId="11" fontId="20" fillId="0" borderId="21" xfId="0" applyNumberFormat="1" applyFont="1" applyBorder="1" applyAlignment="1">
      <alignment horizontal="center" vertical="center"/>
    </xf>
    <xf numFmtId="2" fontId="20" fillId="0" borderId="21" xfId="0" applyNumberFormat="1" applyFont="1" applyBorder="1" applyAlignment="1">
      <alignment horizontal="center" vertical="center"/>
    </xf>
    <xf numFmtId="2" fontId="21" fillId="4" borderId="22" xfId="0" applyNumberFormat="1" applyFont="1" applyFill="1" applyBorder="1" applyAlignment="1">
      <alignment horizontal="center" vertical="center"/>
    </xf>
    <xf numFmtId="2" fontId="21" fillId="4" borderId="21" xfId="0" applyNumberFormat="1" applyFont="1" applyFill="1" applyBorder="1" applyAlignment="1">
      <alignment horizontal="center" vertical="center"/>
    </xf>
    <xf numFmtId="2" fontId="21" fillId="4" borderId="25" xfId="0" applyNumberFormat="1" applyFont="1" applyFill="1" applyBorder="1" applyAlignment="1">
      <alignment horizontal="center" vertical="center"/>
    </xf>
    <xf numFmtId="165" fontId="20" fillId="0" borderId="22" xfId="0" applyNumberFormat="1" applyFont="1" applyBorder="1" applyAlignment="1">
      <alignment horizontal="center" vertical="center"/>
    </xf>
    <xf numFmtId="165" fontId="20" fillId="0" borderId="21" xfId="0" applyNumberFormat="1" applyFont="1" applyBorder="1" applyAlignment="1">
      <alignment horizontal="center" vertical="center"/>
    </xf>
    <xf numFmtId="165" fontId="20" fillId="0" borderId="25" xfId="0" applyNumberFormat="1" applyFont="1" applyBorder="1" applyAlignment="1">
      <alignment horizontal="center" vertical="center"/>
    </xf>
    <xf numFmtId="165" fontId="20" fillId="0" borderId="23" xfId="0" applyNumberFormat="1" applyFont="1" applyBorder="1" applyAlignment="1">
      <alignment horizontal="center" vertical="center"/>
    </xf>
    <xf numFmtId="165" fontId="20" fillId="0" borderId="24" xfId="0" applyNumberFormat="1" applyFont="1" applyBorder="1" applyAlignment="1">
      <alignment horizontal="center" vertical="center"/>
    </xf>
    <xf numFmtId="165" fontId="20" fillId="0" borderId="26" xfId="0" applyNumberFormat="1" applyFont="1" applyBorder="1" applyAlignment="1">
      <alignment horizontal="center" vertical="center"/>
    </xf>
    <xf numFmtId="165" fontId="20" fillId="5" borderId="24" xfId="0" applyNumberFormat="1" applyFont="1" applyFill="1" applyBorder="1" applyAlignment="1">
      <alignment horizontal="center" vertical="center"/>
    </xf>
    <xf numFmtId="165" fontId="20" fillId="5" borderId="26" xfId="0" applyNumberFormat="1" applyFont="1" applyFill="1" applyBorder="1" applyAlignment="1">
      <alignment horizontal="center" vertical="center"/>
    </xf>
    <xf numFmtId="11" fontId="20" fillId="5" borderId="21" xfId="0" applyNumberFormat="1" applyFont="1" applyFill="1" applyBorder="1" applyAlignment="1">
      <alignment horizontal="center" vertical="center"/>
    </xf>
    <xf numFmtId="2" fontId="20" fillId="5" borderId="21" xfId="0" applyNumberFormat="1" applyFont="1" applyFill="1" applyBorder="1" applyAlignment="1">
      <alignment horizontal="center" vertical="center"/>
    </xf>
    <xf numFmtId="2" fontId="21" fillId="5" borderId="22" xfId="0" applyNumberFormat="1" applyFont="1" applyFill="1" applyBorder="1" applyAlignment="1">
      <alignment horizontal="center" vertical="center"/>
    </xf>
    <xf numFmtId="2" fontId="21" fillId="5" borderId="21" xfId="0" applyNumberFormat="1" applyFont="1" applyFill="1" applyBorder="1" applyAlignment="1">
      <alignment horizontal="center" vertical="center"/>
    </xf>
    <xf numFmtId="2" fontId="21" fillId="5" borderId="25" xfId="0" applyNumberFormat="1" applyFont="1" applyFill="1" applyBorder="1" applyAlignment="1">
      <alignment horizontal="center" vertical="center"/>
    </xf>
    <xf numFmtId="165" fontId="20" fillId="5" borderId="21" xfId="0" applyNumberFormat="1" applyFont="1" applyFill="1" applyBorder="1" applyAlignment="1">
      <alignment horizontal="center" vertical="center"/>
    </xf>
    <xf numFmtId="165" fontId="20" fillId="5" borderId="25" xfId="0" applyNumberFormat="1" applyFont="1" applyFill="1" applyBorder="1" applyAlignment="1">
      <alignment horizontal="center" vertical="center"/>
    </xf>
    <xf numFmtId="3" fontId="20" fillId="0" borderId="21" xfId="0" applyNumberFormat="1" applyFont="1" applyBorder="1" applyAlignment="1">
      <alignment horizontal="center" vertical="center"/>
    </xf>
    <xf numFmtId="3" fontId="20" fillId="5" borderId="21" xfId="0" applyNumberFormat="1" applyFont="1" applyFill="1" applyBorder="1" applyAlignment="1">
      <alignment horizontal="center" vertical="center"/>
    </xf>
  </cellXfs>
  <cellStyles count="6">
    <cellStyle name="Hyperlink 2" xfId="3" xr:uid="{DC4E6F5E-6818-4FBC-9D54-21166319FAC5}"/>
    <cellStyle name="Hyperlink 2 2" xfId="5" xr:uid="{D5A3890A-7C4C-49E8-BDEA-991A28878B53}"/>
    <cellStyle name="Normal" xfId="0" builtinId="0"/>
    <cellStyle name="Normal 2" xfId="1" xr:uid="{32A55E54-3340-452B-97C1-CDF32BE6BCB0}"/>
    <cellStyle name="Normal 3" xfId="4" xr:uid="{59F92796-5D5F-486C-82DB-18C5EFC58E99}"/>
    <cellStyle name="Normal_Title Page" xfId="2" xr:uid="{44731A8F-8ABD-43B2-876F-8644DB289C41}"/>
  </cellStyles>
  <dxfs count="0"/>
  <tableStyles count="0" defaultTableStyle="TableStyleMedium9" defaultPivotStyle="PivotStyleLight16"/>
  <colors>
    <mruColors>
      <color rgb="FFCCFFCC"/>
      <color rgb="FFFFCCFF"/>
      <color rgb="FF99CCFF"/>
      <color rgb="FFFF9147"/>
      <color rgb="FFFF6600"/>
      <color rgb="FF99FFCC"/>
      <color rgb="FFFFFFCC"/>
      <color rgb="FF00CC99"/>
      <color rgb="FFFFFF99"/>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1.1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3218310946425811E-2"/>
          <c:y val="0.26863519258570495"/>
          <c:w val="0.66536037774689927"/>
          <c:h val="0.6672922652601484"/>
        </c:manualLayout>
      </c:layout>
      <c:lineChart>
        <c:grouping val="standard"/>
        <c:varyColors val="0"/>
        <c:ser>
          <c:idx val="0"/>
          <c:order val="0"/>
          <c:tx>
            <c:strRef>
              <c:f>'Test 1.1 chart'!$A$9</c:f>
              <c:strCache>
                <c:ptCount val="1"/>
                <c:pt idx="0">
                  <c:v>Hardback book cover</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3"/>
                <c:pt idx="0">
                  <c:v>0</c:v>
                </c:pt>
                <c:pt idx="1">
                  <c:v>0.25</c:v>
                </c:pt>
                <c:pt idx="2">
                  <c:v>0</c:v>
                </c:pt>
              </c:numLit>
            </c:plus>
            <c:minus>
              <c:numLit>
                <c:formatCode>General</c:formatCode>
                <c:ptCount val="3"/>
                <c:pt idx="0">
                  <c:v>0</c:v>
                </c:pt>
                <c:pt idx="1">
                  <c:v>0.27</c:v>
                </c:pt>
                <c:pt idx="2">
                  <c:v>0</c:v>
                </c:pt>
              </c:numLit>
            </c:minus>
            <c:spPr>
              <a:noFill/>
              <a:ln w="9525" cap="flat" cmpd="sng" algn="ctr">
                <a:solidFill>
                  <a:schemeClr val="tx1">
                    <a:lumMod val="65000"/>
                    <a:lumOff val="35000"/>
                  </a:schemeClr>
                </a:solidFill>
                <a:round/>
              </a:ln>
              <a:effectLst/>
            </c:spPr>
          </c:errBars>
          <c:cat>
            <c:strRef>
              <c:f>'Test 1.1 chart'!$B$20:$F$20</c:f>
              <c:strCache>
                <c:ptCount val="5"/>
                <c:pt idx="0">
                  <c:v>Inoculum</c:v>
                </c:pt>
                <c:pt idx="1">
                  <c:v>0 Day</c:v>
                </c:pt>
                <c:pt idx="2">
                  <c:v>6 Day</c:v>
                </c:pt>
                <c:pt idx="3">
                  <c:v>9 Day</c:v>
                </c:pt>
                <c:pt idx="4">
                  <c:v>12 Day</c:v>
                </c:pt>
              </c:strCache>
            </c:strRef>
          </c:cat>
          <c:val>
            <c:numRef>
              <c:f>'Test 1.1 chart'!$B$9:$D$9</c:f>
              <c:numCache>
                <c:formatCode>0.00</c:formatCode>
                <c:ptCount val="3"/>
                <c:pt idx="0">
                  <c:v>4.4000000000000004</c:v>
                </c:pt>
                <c:pt idx="1">
                  <c:v>2.91</c:v>
                </c:pt>
                <c:pt idx="2">
                  <c:v>0</c:v>
                </c:pt>
              </c:numCache>
            </c:numRef>
          </c:val>
          <c:smooth val="0"/>
          <c:extLst>
            <c:ext xmlns:c16="http://schemas.microsoft.com/office/drawing/2014/chart" uri="{C3380CC4-5D6E-409C-BE32-E72D297353CC}">
              <c16:uniqueId val="{00000000-5C31-4B87-9C27-857826EBB161}"/>
            </c:ext>
          </c:extLst>
        </c:ser>
        <c:ser>
          <c:idx val="1"/>
          <c:order val="1"/>
          <c:tx>
            <c:strRef>
              <c:f>'Test 1.1 chart'!$A$10</c:f>
              <c:strCache>
                <c:ptCount val="1"/>
                <c:pt idx="0">
                  <c:v>Paperback book cover</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3"/>
                <c:pt idx="0">
                  <c:v>0</c:v>
                </c:pt>
                <c:pt idx="1">
                  <c:v>0.27</c:v>
                </c:pt>
                <c:pt idx="2">
                  <c:v>0</c:v>
                </c:pt>
              </c:numLit>
            </c:plus>
            <c:minus>
              <c:numLit>
                <c:formatCode>General</c:formatCode>
                <c:ptCount val="3"/>
                <c:pt idx="0">
                  <c:v>0</c:v>
                </c:pt>
                <c:pt idx="1">
                  <c:v>0.27</c:v>
                </c:pt>
                <c:pt idx="2">
                  <c:v>0</c:v>
                </c:pt>
              </c:numLit>
            </c:minus>
            <c:spPr>
              <a:noFill/>
              <a:ln w="9525" cap="flat" cmpd="sng" algn="ctr">
                <a:solidFill>
                  <a:schemeClr val="tx1">
                    <a:lumMod val="65000"/>
                    <a:lumOff val="35000"/>
                  </a:schemeClr>
                </a:solidFill>
                <a:round/>
              </a:ln>
              <a:effectLst/>
            </c:spPr>
          </c:errBars>
          <c:cat>
            <c:strRef>
              <c:f>'Test 1.1 chart'!$B$20:$F$20</c:f>
              <c:strCache>
                <c:ptCount val="5"/>
                <c:pt idx="0">
                  <c:v>Inoculum</c:v>
                </c:pt>
                <c:pt idx="1">
                  <c:v>0 Day</c:v>
                </c:pt>
                <c:pt idx="2">
                  <c:v>6 Day</c:v>
                </c:pt>
                <c:pt idx="3">
                  <c:v>9 Day</c:v>
                </c:pt>
                <c:pt idx="4">
                  <c:v>12 Day</c:v>
                </c:pt>
              </c:strCache>
            </c:strRef>
          </c:cat>
          <c:val>
            <c:numRef>
              <c:f>'Test 1.1 chart'!$B$10:$D$10</c:f>
              <c:numCache>
                <c:formatCode>0.00</c:formatCode>
                <c:ptCount val="3"/>
                <c:pt idx="0">
                  <c:v>4.4000000000000004</c:v>
                </c:pt>
                <c:pt idx="1">
                  <c:v>2.88</c:v>
                </c:pt>
                <c:pt idx="2">
                  <c:v>0</c:v>
                </c:pt>
              </c:numCache>
            </c:numRef>
          </c:val>
          <c:smooth val="0"/>
          <c:extLst>
            <c:ext xmlns:c16="http://schemas.microsoft.com/office/drawing/2014/chart" uri="{C3380CC4-5D6E-409C-BE32-E72D297353CC}">
              <c16:uniqueId val="{00000001-5C31-4B87-9C27-857826EBB161}"/>
            </c:ext>
          </c:extLst>
        </c:ser>
        <c:ser>
          <c:idx val="2"/>
          <c:order val="2"/>
          <c:tx>
            <c:strRef>
              <c:f>'Test 1.1 chart'!$A$11</c:f>
              <c:strCache>
                <c:ptCount val="1"/>
                <c:pt idx="0">
                  <c:v>Plain paper pages (closed)</c:v>
                </c:pt>
              </c:strCache>
            </c:strRef>
          </c:tx>
          <c:spPr>
            <a:ln w="12700" cap="rnd">
              <a:solidFill>
                <a:schemeClr val="accent3"/>
              </a:solidFill>
              <a:round/>
            </a:ln>
            <a:effectLst/>
          </c:spPr>
          <c:marker>
            <c:symbol val="none"/>
          </c:marker>
          <c:errBars>
            <c:errDir val="y"/>
            <c:errBarType val="both"/>
            <c:errValType val="cust"/>
            <c:noEndCap val="0"/>
            <c:plus>
              <c:numLit>
                <c:formatCode>General</c:formatCode>
                <c:ptCount val="3"/>
                <c:pt idx="0">
                  <c:v>0</c:v>
                </c:pt>
                <c:pt idx="1">
                  <c:v>0.51</c:v>
                </c:pt>
                <c:pt idx="2">
                  <c:v>0</c:v>
                </c:pt>
              </c:numLit>
            </c:plus>
            <c:minus>
              <c:numLit>
                <c:formatCode>General</c:formatCode>
                <c:ptCount val="3"/>
                <c:pt idx="0">
                  <c:v>0</c:v>
                </c:pt>
                <c:pt idx="1">
                  <c:v>0.51</c:v>
                </c:pt>
                <c:pt idx="2">
                  <c:v>0</c:v>
                </c:pt>
              </c:numLit>
            </c:minus>
            <c:spPr>
              <a:noFill/>
              <a:ln w="9525" cap="flat" cmpd="sng" algn="ctr">
                <a:solidFill>
                  <a:schemeClr val="tx1">
                    <a:lumMod val="65000"/>
                    <a:lumOff val="35000"/>
                  </a:schemeClr>
                </a:solidFill>
                <a:round/>
              </a:ln>
              <a:effectLst/>
            </c:spPr>
          </c:errBars>
          <c:cat>
            <c:strRef>
              <c:f>'Test 1.1 chart'!$B$20:$F$20</c:f>
              <c:strCache>
                <c:ptCount val="5"/>
                <c:pt idx="0">
                  <c:v>Inoculum</c:v>
                </c:pt>
                <c:pt idx="1">
                  <c:v>0 Day</c:v>
                </c:pt>
                <c:pt idx="2">
                  <c:v>6 Day</c:v>
                </c:pt>
                <c:pt idx="3">
                  <c:v>9 Day</c:v>
                </c:pt>
                <c:pt idx="4">
                  <c:v>12 Day</c:v>
                </c:pt>
              </c:strCache>
            </c:strRef>
          </c:cat>
          <c:val>
            <c:numRef>
              <c:f>'Test 1.1 chart'!$B$11:$D$11</c:f>
              <c:numCache>
                <c:formatCode>0.00</c:formatCode>
                <c:ptCount val="3"/>
                <c:pt idx="0">
                  <c:v>4.4000000000000004</c:v>
                </c:pt>
                <c:pt idx="1">
                  <c:v>1.04</c:v>
                </c:pt>
                <c:pt idx="2">
                  <c:v>0</c:v>
                </c:pt>
              </c:numCache>
            </c:numRef>
          </c:val>
          <c:smooth val="0"/>
          <c:extLst>
            <c:ext xmlns:c16="http://schemas.microsoft.com/office/drawing/2014/chart" uri="{C3380CC4-5D6E-409C-BE32-E72D297353CC}">
              <c16:uniqueId val="{00000002-5C31-4B87-9C27-857826EBB161}"/>
            </c:ext>
          </c:extLst>
        </c:ser>
        <c:ser>
          <c:idx val="3"/>
          <c:order val="3"/>
          <c:tx>
            <c:strRef>
              <c:f>'Test 1.1 chart'!$A$12</c:f>
              <c:strCache>
                <c:ptCount val="1"/>
                <c:pt idx="0">
                  <c:v>Plastic protective cover</c:v>
                </c:pt>
              </c:strCache>
            </c:strRef>
          </c:tx>
          <c:spPr>
            <a:ln w="12700" cap="rnd">
              <a:solidFill>
                <a:schemeClr val="accent4"/>
              </a:solidFill>
              <a:round/>
            </a:ln>
            <a:effectLst/>
          </c:spPr>
          <c:marker>
            <c:symbol val="none"/>
          </c:marker>
          <c:errBars>
            <c:errDir val="y"/>
            <c:errBarType val="both"/>
            <c:errValType val="cust"/>
            <c:noEndCap val="0"/>
            <c:plus>
              <c:numLit>
                <c:formatCode>General</c:formatCode>
                <c:ptCount val="3"/>
                <c:pt idx="0">
                  <c:v>0</c:v>
                </c:pt>
                <c:pt idx="1">
                  <c:v>0.22</c:v>
                </c:pt>
                <c:pt idx="2">
                  <c:v>0</c:v>
                </c:pt>
              </c:numLit>
            </c:plus>
            <c:minus>
              <c:numLit>
                <c:formatCode>General</c:formatCode>
                <c:ptCount val="3"/>
                <c:pt idx="0">
                  <c:v>0</c:v>
                </c:pt>
                <c:pt idx="1">
                  <c:v>0.22</c:v>
                </c:pt>
                <c:pt idx="2">
                  <c:v>0</c:v>
                </c:pt>
              </c:numLit>
            </c:minus>
            <c:spPr>
              <a:noFill/>
              <a:ln w="9525" cap="flat" cmpd="sng" algn="ctr">
                <a:solidFill>
                  <a:schemeClr val="tx1">
                    <a:lumMod val="65000"/>
                    <a:lumOff val="35000"/>
                  </a:schemeClr>
                </a:solidFill>
                <a:round/>
              </a:ln>
              <a:effectLst/>
            </c:spPr>
          </c:errBars>
          <c:cat>
            <c:strRef>
              <c:f>'Test 1.1 chart'!$B$20:$F$20</c:f>
              <c:strCache>
                <c:ptCount val="5"/>
                <c:pt idx="0">
                  <c:v>Inoculum</c:v>
                </c:pt>
                <c:pt idx="1">
                  <c:v>0 Day</c:v>
                </c:pt>
                <c:pt idx="2">
                  <c:v>6 Day</c:v>
                </c:pt>
                <c:pt idx="3">
                  <c:v>9 Day</c:v>
                </c:pt>
                <c:pt idx="4">
                  <c:v>12 Day</c:v>
                </c:pt>
              </c:strCache>
            </c:strRef>
          </c:cat>
          <c:val>
            <c:numRef>
              <c:f>'Test 1.1 chart'!$B$12:$D$12</c:f>
              <c:numCache>
                <c:formatCode>0.00</c:formatCode>
                <c:ptCount val="3"/>
                <c:pt idx="0">
                  <c:v>4.4000000000000004</c:v>
                </c:pt>
                <c:pt idx="1">
                  <c:v>2.96</c:v>
                </c:pt>
                <c:pt idx="2">
                  <c:v>0</c:v>
                </c:pt>
              </c:numCache>
            </c:numRef>
          </c:val>
          <c:smooth val="0"/>
          <c:extLst>
            <c:ext xmlns:c16="http://schemas.microsoft.com/office/drawing/2014/chart" uri="{C3380CC4-5D6E-409C-BE32-E72D297353CC}">
              <c16:uniqueId val="{00000003-5C31-4B87-9C27-857826EBB161}"/>
            </c:ext>
          </c:extLst>
        </c:ser>
        <c:ser>
          <c:idx val="4"/>
          <c:order val="4"/>
          <c:tx>
            <c:strRef>
              <c:f>'Test 1.1 chart'!$A$13</c:f>
              <c:strCache>
                <c:ptCount val="1"/>
                <c:pt idx="0">
                  <c:v>DVD case</c:v>
                </c:pt>
              </c:strCache>
            </c:strRef>
          </c:tx>
          <c:spPr>
            <a:ln w="28575" cap="rnd">
              <a:solidFill>
                <a:schemeClr val="accent5"/>
              </a:solidFill>
              <a:round/>
            </a:ln>
            <a:effectLst/>
          </c:spPr>
          <c:marker>
            <c:symbol val="none"/>
          </c:marker>
          <c:dPt>
            <c:idx val="1"/>
            <c:marker>
              <c:symbol val="none"/>
            </c:marker>
            <c:bubble3D val="0"/>
            <c:spPr>
              <a:ln w="12700" cap="rnd">
                <a:solidFill>
                  <a:schemeClr val="accent5"/>
                </a:solidFill>
                <a:round/>
              </a:ln>
              <a:effectLst/>
            </c:spPr>
            <c:extLst>
              <c:ext xmlns:c16="http://schemas.microsoft.com/office/drawing/2014/chart" uri="{C3380CC4-5D6E-409C-BE32-E72D297353CC}">
                <c16:uniqueId val="{00000005-5C31-4B87-9C27-857826EBB161}"/>
              </c:ext>
            </c:extLst>
          </c:dPt>
          <c:dPt>
            <c:idx val="2"/>
            <c:marker>
              <c:symbol val="none"/>
            </c:marker>
            <c:bubble3D val="0"/>
            <c:spPr>
              <a:ln w="12700" cap="rnd">
                <a:solidFill>
                  <a:schemeClr val="accent5"/>
                </a:solidFill>
                <a:round/>
              </a:ln>
              <a:effectLst/>
            </c:spPr>
            <c:extLst>
              <c:ext xmlns:c16="http://schemas.microsoft.com/office/drawing/2014/chart" uri="{C3380CC4-5D6E-409C-BE32-E72D297353CC}">
                <c16:uniqueId val="{00000007-5C31-4B87-9C27-857826EBB161}"/>
              </c:ext>
            </c:extLst>
          </c:dPt>
          <c:errBars>
            <c:errDir val="y"/>
            <c:errBarType val="both"/>
            <c:errValType val="cust"/>
            <c:noEndCap val="0"/>
            <c:plus>
              <c:numLit>
                <c:formatCode>General</c:formatCode>
                <c:ptCount val="3"/>
                <c:pt idx="0">
                  <c:v>0</c:v>
                </c:pt>
                <c:pt idx="1">
                  <c:v>0.2</c:v>
                </c:pt>
                <c:pt idx="2">
                  <c:v>0</c:v>
                </c:pt>
              </c:numLit>
            </c:plus>
            <c:minus>
              <c:numLit>
                <c:formatCode>General</c:formatCode>
                <c:ptCount val="3"/>
                <c:pt idx="0">
                  <c:v>0</c:v>
                </c:pt>
                <c:pt idx="1">
                  <c:v>0.2</c:v>
                </c:pt>
                <c:pt idx="2">
                  <c:v>0</c:v>
                </c:pt>
              </c:numLit>
            </c:minus>
            <c:spPr>
              <a:noFill/>
              <a:ln w="9525" cap="flat" cmpd="sng" algn="ctr">
                <a:solidFill>
                  <a:schemeClr val="tx1">
                    <a:lumMod val="65000"/>
                    <a:lumOff val="35000"/>
                  </a:schemeClr>
                </a:solidFill>
                <a:round/>
              </a:ln>
              <a:effectLst/>
            </c:spPr>
          </c:errBars>
          <c:cat>
            <c:strRef>
              <c:f>'Test 1.1 chart'!$B$20:$F$20</c:f>
              <c:strCache>
                <c:ptCount val="5"/>
                <c:pt idx="0">
                  <c:v>Inoculum</c:v>
                </c:pt>
                <c:pt idx="1">
                  <c:v>0 Day</c:v>
                </c:pt>
                <c:pt idx="2">
                  <c:v>6 Day</c:v>
                </c:pt>
                <c:pt idx="3">
                  <c:v>9 Day</c:v>
                </c:pt>
                <c:pt idx="4">
                  <c:v>12 Day</c:v>
                </c:pt>
              </c:strCache>
            </c:strRef>
          </c:cat>
          <c:val>
            <c:numRef>
              <c:f>'Test 1.1 chart'!$B$13:$D$13</c:f>
              <c:numCache>
                <c:formatCode>0.00</c:formatCode>
                <c:ptCount val="3"/>
                <c:pt idx="0">
                  <c:v>4.4000000000000004</c:v>
                </c:pt>
                <c:pt idx="1">
                  <c:v>3.02</c:v>
                </c:pt>
                <c:pt idx="2">
                  <c:v>0</c:v>
                </c:pt>
              </c:numCache>
            </c:numRef>
          </c:val>
          <c:smooth val="0"/>
          <c:extLst>
            <c:ext xmlns:c16="http://schemas.microsoft.com/office/drawing/2014/chart" uri="{C3380CC4-5D6E-409C-BE32-E72D297353CC}">
              <c16:uniqueId val="{00000008-5C31-4B87-9C27-857826EBB161}"/>
            </c:ext>
          </c:extLst>
        </c:ser>
        <c:ser>
          <c:idx val="5"/>
          <c:order val="5"/>
          <c:tx>
            <c:v>LOQ</c:v>
          </c:tx>
          <c:spPr>
            <a:ln w="12700" cap="rnd">
              <a:solidFill>
                <a:srgbClr val="FF0000"/>
              </a:solidFill>
              <a:prstDash val="sysDash"/>
              <a:round/>
            </a:ln>
            <a:effectLst/>
          </c:spPr>
          <c:marker>
            <c:symbol val="none"/>
          </c:marker>
          <c:cat>
            <c:strRef>
              <c:f>'Test 1.1 chart'!$B$20:$F$20</c:f>
              <c:strCache>
                <c:ptCount val="5"/>
                <c:pt idx="0">
                  <c:v>Inoculum</c:v>
                </c:pt>
                <c:pt idx="1">
                  <c:v>0 Day</c:v>
                </c:pt>
                <c:pt idx="2">
                  <c:v>6 Day</c:v>
                </c:pt>
                <c:pt idx="3">
                  <c:v>9 Day</c:v>
                </c:pt>
                <c:pt idx="4">
                  <c:v>12 Day</c:v>
                </c:pt>
              </c:strCache>
            </c:strRef>
          </c:cat>
          <c:val>
            <c:numRef>
              <c:f>'Test 1.1 chart'!$B$17:$F$17</c:f>
              <c:numCache>
                <c:formatCode>General</c:formatCode>
                <c:ptCount val="5"/>
                <c:pt idx="0">
                  <c:v>1.42</c:v>
                </c:pt>
                <c:pt idx="1">
                  <c:v>1.42</c:v>
                </c:pt>
                <c:pt idx="2">
                  <c:v>1.42</c:v>
                </c:pt>
                <c:pt idx="3">
                  <c:v>1.42</c:v>
                </c:pt>
                <c:pt idx="4">
                  <c:v>1.42</c:v>
                </c:pt>
              </c:numCache>
            </c:numRef>
          </c:val>
          <c:smooth val="0"/>
          <c:extLst>
            <c:ext xmlns:c16="http://schemas.microsoft.com/office/drawing/2014/chart" uri="{C3380CC4-5D6E-409C-BE32-E72D297353CC}">
              <c16:uniqueId val="{00000009-5C31-4B87-9C27-857826EBB161}"/>
            </c:ext>
          </c:extLst>
        </c:ser>
        <c:dLbls>
          <c:showLegendKey val="0"/>
          <c:showVal val="0"/>
          <c:showCatName val="0"/>
          <c:showSerName val="0"/>
          <c:showPercent val="0"/>
          <c:showBubbleSize val="0"/>
        </c:dLbls>
        <c:smooth val="0"/>
        <c:axId val="570890408"/>
        <c:axId val="570884504"/>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t"/>
      <c:layout>
        <c:manualLayout>
          <c:xMode val="edge"/>
          <c:yMode val="edge"/>
          <c:x val="8.245779939272295E-2"/>
          <c:y val="9.6966909577844679E-2"/>
          <c:w val="0.7305092378158613"/>
          <c:h val="9.7451098144427623E-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0</xdr:colOff>
      <xdr:row>1</xdr:row>
      <xdr:rowOff>133350</xdr:rowOff>
    </xdr:from>
    <xdr:to>
      <xdr:col>19</xdr:col>
      <xdr:colOff>457200</xdr:colOff>
      <xdr:row>27</xdr:row>
      <xdr:rowOff>50008</xdr:rowOff>
    </xdr:to>
    <xdr:graphicFrame macro="">
      <xdr:nvGraphicFramePr>
        <xdr:cNvPr id="6" name="Chart 5">
          <a:extLst>
            <a:ext uri="{FF2B5EF4-FFF2-40B4-BE49-F238E27FC236}">
              <a16:creationId xmlns:a16="http://schemas.microsoft.com/office/drawing/2014/main" id="{FE9CA047-9CC0-404B-8545-50613576C88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0.76029</cdr:x>
      <cdr:y>0.774</cdr:y>
    </cdr:from>
    <cdr:to>
      <cdr:x>0.81793</cdr:x>
      <cdr:y>0.84609</cdr:y>
    </cdr:to>
    <cdr:sp macro="" textlink="">
      <cdr:nvSpPr>
        <cdr:cNvPr id="2" name="TextBox 1">
          <a:extLst xmlns:a="http://schemas.openxmlformats.org/drawingml/2006/main">
            <a:ext uri="{FF2B5EF4-FFF2-40B4-BE49-F238E27FC236}">
              <a16:creationId xmlns:a16="http://schemas.microsoft.com/office/drawing/2014/main" id="{052D93E9-CA23-40F9-A32D-A872A6E121AE}"/>
            </a:ext>
          </a:extLst>
        </cdr:cNvPr>
        <cdr:cNvSpPr txBox="1"/>
      </cdr:nvSpPr>
      <cdr:spPr>
        <a:xfrm xmlns:a="http://schemas.openxmlformats.org/drawingml/2006/main">
          <a:off x="5909315" y="3253061"/>
          <a:ext cx="447932" cy="30296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a:t>
          </a:r>
        </a:p>
      </cdr:txBody>
    </cdr:sp>
  </cdr:relSizeAnchor>
  <cdr:relSizeAnchor xmlns:cdr="http://schemas.openxmlformats.org/drawingml/2006/chartDrawing">
    <cdr:from>
      <cdr:x>0.76016</cdr:x>
      <cdr:y>0.64591</cdr:y>
    </cdr:from>
    <cdr:to>
      <cdr:x>0.81777</cdr:x>
      <cdr:y>0.65877</cdr:y>
    </cdr:to>
    <cdr:sp macro="" textlink="">
      <cdr:nvSpPr>
        <cdr:cNvPr id="3" name="TextBox 1">
          <a:extLst xmlns:a="http://schemas.openxmlformats.org/drawingml/2006/main">
            <a:ext uri="{FF2B5EF4-FFF2-40B4-BE49-F238E27FC236}">
              <a16:creationId xmlns:a16="http://schemas.microsoft.com/office/drawing/2014/main" id="{B55CD8FC-A878-48E0-B9F9-EE0AC319DA0E}"/>
            </a:ext>
          </a:extLst>
        </cdr:cNvPr>
        <cdr:cNvSpPr txBox="1"/>
      </cdr:nvSpPr>
      <cdr:spPr>
        <a:xfrm xmlns:a="http://schemas.openxmlformats.org/drawingml/2006/main" rot="10800000" flipV="1">
          <a:off x="5908250" y="2714711"/>
          <a:ext cx="447783" cy="54054"/>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a:t>
          </a:r>
        </a:p>
      </cdr:txBody>
    </cdr:sp>
  </cdr:relSizeAnchor>
  <cdr:relSizeAnchor xmlns:cdr="http://schemas.openxmlformats.org/drawingml/2006/chartDrawing">
    <cdr:from>
      <cdr:x>0.76144</cdr:x>
      <cdr:y>0.51132</cdr:y>
    </cdr:from>
    <cdr:to>
      <cdr:x>0.84042</cdr:x>
      <cdr:y>0.58342</cdr:y>
    </cdr:to>
    <cdr:sp macro="" textlink="">
      <cdr:nvSpPr>
        <cdr:cNvPr id="4" name="TextBox 1">
          <a:extLst xmlns:a="http://schemas.openxmlformats.org/drawingml/2006/main">
            <a:ext uri="{FF2B5EF4-FFF2-40B4-BE49-F238E27FC236}">
              <a16:creationId xmlns:a16="http://schemas.microsoft.com/office/drawing/2014/main" id="{FA363DD6-887B-4837-8FBE-B87C91B71A90}"/>
            </a:ext>
          </a:extLst>
        </cdr:cNvPr>
        <cdr:cNvSpPr txBox="1"/>
      </cdr:nvSpPr>
      <cdr:spPr>
        <a:xfrm xmlns:a="http://schemas.openxmlformats.org/drawingml/2006/main">
          <a:off x="5918201" y="2149043"/>
          <a:ext cx="613874" cy="303007"/>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a:t>
          </a:r>
        </a:p>
      </cdr:txBody>
    </cdr:sp>
  </cdr:relSizeAnchor>
  <cdr:relSizeAnchor xmlns:cdr="http://schemas.openxmlformats.org/drawingml/2006/chartDrawing">
    <cdr:from>
      <cdr:x>0.76261</cdr:x>
      <cdr:y>0.37615</cdr:y>
    </cdr:from>
    <cdr:to>
      <cdr:x>0.86393</cdr:x>
      <cdr:y>0.44824</cdr:y>
    </cdr:to>
    <cdr:sp macro="" textlink="">
      <cdr:nvSpPr>
        <cdr:cNvPr id="5" name="TextBox 1">
          <a:extLst xmlns:a="http://schemas.openxmlformats.org/drawingml/2006/main">
            <a:ext uri="{FF2B5EF4-FFF2-40B4-BE49-F238E27FC236}">
              <a16:creationId xmlns:a16="http://schemas.microsoft.com/office/drawing/2014/main" id="{5FFED1DB-181D-4E19-BE51-AC0A53BCBA6F}"/>
            </a:ext>
          </a:extLst>
        </cdr:cNvPr>
        <cdr:cNvSpPr txBox="1"/>
      </cdr:nvSpPr>
      <cdr:spPr>
        <a:xfrm xmlns:a="http://schemas.openxmlformats.org/drawingml/2006/main">
          <a:off x="5927300" y="1580919"/>
          <a:ext cx="787498" cy="303007"/>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a:t>
          </a:r>
        </a:p>
      </cdr:txBody>
    </cdr:sp>
  </cdr:relSizeAnchor>
  <cdr:relSizeAnchor xmlns:cdr="http://schemas.openxmlformats.org/drawingml/2006/chartDrawing">
    <cdr:from>
      <cdr:x>0.76261</cdr:x>
      <cdr:y>0.24325</cdr:y>
    </cdr:from>
    <cdr:to>
      <cdr:x>0.86393</cdr:x>
      <cdr:y>0.31534</cdr:y>
    </cdr:to>
    <cdr:sp macro="" textlink="">
      <cdr:nvSpPr>
        <cdr:cNvPr id="6" name="TextBox 1">
          <a:extLst xmlns:a="http://schemas.openxmlformats.org/drawingml/2006/main">
            <a:ext uri="{FF2B5EF4-FFF2-40B4-BE49-F238E27FC236}">
              <a16:creationId xmlns:a16="http://schemas.microsoft.com/office/drawing/2014/main" id="{E62DEA4C-58DA-402B-A9F5-D23B5077E4DD}"/>
            </a:ext>
          </a:extLst>
        </cdr:cNvPr>
        <cdr:cNvSpPr txBox="1"/>
      </cdr:nvSpPr>
      <cdr:spPr>
        <a:xfrm xmlns:a="http://schemas.openxmlformats.org/drawingml/2006/main">
          <a:off x="5927300" y="1022351"/>
          <a:ext cx="787498" cy="303008"/>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a:t>
          </a:r>
        </a:p>
      </cdr:txBody>
    </cdr:sp>
  </cdr:relSizeAnchor>
  <cdr:relSizeAnchor xmlns:cdr="http://schemas.openxmlformats.org/drawingml/2006/chartDrawing">
    <cdr:from>
      <cdr:x>0.76128</cdr:x>
      <cdr:y>0.91395</cdr:y>
    </cdr:from>
    <cdr:to>
      <cdr:x>0.8189</cdr:x>
      <cdr:y>0.97492</cdr:y>
    </cdr:to>
    <cdr:sp macro="" textlink="">
      <cdr:nvSpPr>
        <cdr:cNvPr id="7" name="TextBox 1">
          <a:extLst xmlns:a="http://schemas.openxmlformats.org/drawingml/2006/main">
            <a:ext uri="{FF2B5EF4-FFF2-40B4-BE49-F238E27FC236}">
              <a16:creationId xmlns:a16="http://schemas.microsoft.com/office/drawing/2014/main" id="{996798C7-C5E3-49C0-9625-CE1C9F53BB3B}"/>
            </a:ext>
          </a:extLst>
        </cdr:cNvPr>
        <cdr:cNvSpPr txBox="1"/>
      </cdr:nvSpPr>
      <cdr:spPr>
        <a:xfrm xmlns:a="http://schemas.openxmlformats.org/drawingml/2006/main">
          <a:off x="5916997" y="3841232"/>
          <a:ext cx="447857" cy="256261"/>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0</a:t>
          </a:r>
        </a:p>
      </cdr:txBody>
    </cdr:sp>
  </cdr:relSizeAnchor>
  <cdr:relSizeAnchor xmlns:cdr="http://schemas.openxmlformats.org/drawingml/2006/chartDrawing">
    <cdr:from>
      <cdr:x>0.84845</cdr:x>
      <cdr:y>0.28542</cdr:y>
    </cdr:from>
    <cdr:to>
      <cdr:x>0.87511</cdr:x>
      <cdr:y>0.73647</cdr:y>
    </cdr:to>
    <cdr:sp macro="" textlink="">
      <cdr:nvSpPr>
        <cdr:cNvPr id="8" name="TextBox 1">
          <a:extLst xmlns:a="http://schemas.openxmlformats.org/drawingml/2006/main">
            <a:ext uri="{FF2B5EF4-FFF2-40B4-BE49-F238E27FC236}">
              <a16:creationId xmlns:a16="http://schemas.microsoft.com/office/drawing/2014/main" id="{46F05EF4-F201-40C9-B682-EFA43C304B6D}"/>
            </a:ext>
          </a:extLst>
        </cdr:cNvPr>
        <cdr:cNvSpPr txBox="1"/>
      </cdr:nvSpPr>
      <cdr:spPr>
        <a:xfrm xmlns:a="http://schemas.openxmlformats.org/drawingml/2006/main" rot="16200000">
          <a:off x="5750237" y="2043868"/>
          <a:ext cx="1895709" cy="207186"/>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Viable SARS-CoV-2 Raw Number</a:t>
          </a: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11</xdr:col>
      <xdr:colOff>99100</xdr:colOff>
      <xdr:row>26</xdr:row>
      <xdr:rowOff>134620</xdr:rowOff>
    </xdr:to>
    <xdr:pic>
      <xdr:nvPicPr>
        <xdr:cNvPr id="2" name="Picture 1">
          <a:extLst>
            <a:ext uri="{FF2B5EF4-FFF2-40B4-BE49-F238E27FC236}">
              <a16:creationId xmlns:a16="http://schemas.microsoft.com/office/drawing/2014/main" id="{2A6B9FA8-68A0-4EEE-98DE-7B1BC0BA4842}"/>
            </a:ext>
          </a:extLst>
        </xdr:cNvPr>
        <xdr:cNvPicPr>
          <a:picLocks noChangeAspect="1"/>
        </xdr:cNvPicPr>
      </xdr:nvPicPr>
      <xdr:blipFill>
        <a:blip xmlns:r="http://schemas.openxmlformats.org/officeDocument/2006/relationships" r:embed="rId1"/>
        <a:stretch>
          <a:fillRect/>
        </a:stretch>
      </xdr:blipFill>
      <xdr:spPr>
        <a:xfrm>
          <a:off x="609600" y="161925"/>
          <a:ext cx="6290350" cy="402082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5317D-93AE-434C-AA35-6E98705C4AA5}">
  <dimension ref="A1:J19"/>
  <sheetViews>
    <sheetView tabSelected="1" workbookViewId="0"/>
  </sheetViews>
  <sheetFormatPr defaultRowHeight="12.75" x14ac:dyDescent="0.2"/>
  <cols>
    <col min="1" max="1" width="137.7109375" customWidth="1"/>
    <col min="2" max="2" width="17.42578125" bestFit="1" customWidth="1"/>
  </cols>
  <sheetData>
    <row r="1" spans="1:10" ht="23.25" x14ac:dyDescent="0.35">
      <c r="A1" s="1" t="s">
        <v>0</v>
      </c>
      <c r="B1" s="2"/>
      <c r="C1" s="2"/>
      <c r="D1" s="2"/>
      <c r="E1" s="2"/>
      <c r="F1" s="2"/>
      <c r="G1" s="2"/>
      <c r="H1" s="2"/>
      <c r="I1" s="2"/>
      <c r="J1" s="2"/>
    </row>
    <row r="2" spans="1:10" ht="23.25" x14ac:dyDescent="0.35">
      <c r="A2" s="1"/>
      <c r="B2" s="2"/>
      <c r="C2" s="2"/>
      <c r="D2" s="2"/>
      <c r="E2" s="2"/>
      <c r="F2" s="2"/>
      <c r="G2" s="2"/>
      <c r="H2" s="2"/>
      <c r="I2" s="2"/>
      <c r="J2" s="2"/>
    </row>
    <row r="3" spans="1:10" ht="16.5" x14ac:dyDescent="0.3">
      <c r="A3" s="3" t="s">
        <v>1</v>
      </c>
      <c r="B3" s="2"/>
      <c r="C3" s="2"/>
      <c r="D3" s="2"/>
      <c r="E3" s="2"/>
      <c r="F3" s="2"/>
      <c r="G3" s="2"/>
      <c r="H3" s="2"/>
      <c r="I3" s="2"/>
      <c r="J3" s="2"/>
    </row>
    <row r="4" spans="1:10" ht="18.75" x14ac:dyDescent="0.3">
      <c r="A4" s="4" t="s">
        <v>2</v>
      </c>
      <c r="B4" s="2"/>
      <c r="C4" s="2"/>
      <c r="D4" s="2"/>
      <c r="E4" s="2"/>
      <c r="F4" s="2"/>
      <c r="G4" s="2"/>
      <c r="H4" s="2"/>
      <c r="I4" s="2"/>
      <c r="J4" s="2"/>
    </row>
    <row r="5" spans="1:10" ht="16.5" x14ac:dyDescent="0.3">
      <c r="A5" s="3" t="s">
        <v>3</v>
      </c>
      <c r="B5" s="5"/>
      <c r="C5" s="5"/>
      <c r="D5" s="5"/>
      <c r="E5" s="5"/>
      <c r="F5" s="5"/>
      <c r="G5" s="5"/>
      <c r="H5" s="5"/>
      <c r="I5" s="5"/>
      <c r="J5" s="5"/>
    </row>
    <row r="6" spans="1:10" ht="16.5" x14ac:dyDescent="0.3">
      <c r="A6" s="3"/>
      <c r="B6" s="5"/>
      <c r="C6" s="5"/>
      <c r="D6" s="5"/>
      <c r="E6" s="5"/>
      <c r="F6" s="5"/>
      <c r="G6" s="5"/>
      <c r="H6" s="5"/>
      <c r="I6" s="5"/>
      <c r="J6" s="5"/>
    </row>
    <row r="7" spans="1:10" ht="16.5" x14ac:dyDescent="0.3">
      <c r="A7" s="3" t="s">
        <v>185</v>
      </c>
      <c r="B7" s="5"/>
      <c r="C7" s="5"/>
      <c r="D7" s="5"/>
      <c r="E7" s="5"/>
      <c r="F7" s="5"/>
      <c r="G7" s="5"/>
      <c r="H7" s="5"/>
      <c r="I7" s="5"/>
      <c r="J7" s="5"/>
    </row>
    <row r="8" spans="1:10" ht="16.5" x14ac:dyDescent="0.3">
      <c r="A8" s="3"/>
      <c r="B8" s="5"/>
      <c r="C8" s="5"/>
      <c r="D8" s="5"/>
      <c r="E8" s="5"/>
      <c r="F8" s="5"/>
      <c r="G8" s="5"/>
      <c r="H8" s="5"/>
      <c r="I8" s="5"/>
      <c r="J8" s="5"/>
    </row>
    <row r="9" spans="1:10" ht="16.5" x14ac:dyDescent="0.3">
      <c r="A9" s="130" t="s">
        <v>4</v>
      </c>
      <c r="B9" s="130"/>
      <c r="C9" s="130"/>
      <c r="D9" s="130"/>
      <c r="E9" s="130"/>
      <c r="F9" s="130"/>
      <c r="G9" s="130"/>
      <c r="H9" s="130"/>
      <c r="I9" s="130"/>
      <c r="J9" s="130"/>
    </row>
    <row r="10" spans="1:10" ht="16.5" x14ac:dyDescent="0.3">
      <c r="A10" s="6" t="s">
        <v>5</v>
      </c>
      <c r="B10" s="5"/>
      <c r="C10" s="5"/>
      <c r="D10" s="5"/>
      <c r="E10" s="5"/>
      <c r="F10" s="5"/>
      <c r="G10" s="5"/>
      <c r="H10" s="5"/>
      <c r="I10" s="5"/>
      <c r="J10" s="5"/>
    </row>
    <row r="11" spans="1:10" ht="16.5" x14ac:dyDescent="0.3">
      <c r="A11" s="6"/>
      <c r="B11" s="5"/>
      <c r="C11" s="5"/>
      <c r="D11" s="5"/>
      <c r="E11" s="5"/>
      <c r="F11" s="5"/>
      <c r="G11" s="5"/>
      <c r="H11" s="5"/>
      <c r="I11" s="5"/>
      <c r="J11" s="5"/>
    </row>
    <row r="12" spans="1:10" ht="16.5" x14ac:dyDescent="0.3">
      <c r="A12" s="7" t="s">
        <v>183</v>
      </c>
      <c r="B12" s="5"/>
      <c r="C12" s="5"/>
      <c r="D12" s="5"/>
      <c r="E12" s="5"/>
      <c r="F12" s="5"/>
      <c r="G12" s="5"/>
      <c r="H12" s="5"/>
      <c r="I12" s="5"/>
      <c r="J12" s="5"/>
    </row>
    <row r="13" spans="1:10" ht="16.5" x14ac:dyDescent="0.3">
      <c r="A13" s="8" t="s">
        <v>184</v>
      </c>
      <c r="B13" s="5"/>
      <c r="C13" s="5"/>
      <c r="D13" s="5"/>
      <c r="E13" s="5"/>
      <c r="F13" s="5"/>
      <c r="G13" s="5"/>
      <c r="H13" s="5"/>
      <c r="I13" s="5"/>
      <c r="J13" s="5"/>
    </row>
    <row r="14" spans="1:10" ht="15" x14ac:dyDescent="0.3">
      <c r="A14" s="2"/>
      <c r="B14" s="2"/>
      <c r="C14" s="2"/>
      <c r="D14" s="2"/>
      <c r="E14" s="2"/>
      <c r="F14" s="2"/>
      <c r="G14" s="2"/>
      <c r="H14" s="2"/>
      <c r="I14" s="2"/>
      <c r="J14" s="2"/>
    </row>
    <row r="15" spans="1:10" ht="16.5" x14ac:dyDescent="0.3">
      <c r="A15" s="131"/>
      <c r="B15" s="131"/>
      <c r="C15" s="131"/>
      <c r="D15" s="131"/>
      <c r="E15" s="131"/>
      <c r="F15" s="131"/>
      <c r="G15" s="131"/>
      <c r="H15" s="131"/>
      <c r="I15" s="131"/>
      <c r="J15" s="131"/>
    </row>
    <row r="16" spans="1:10" ht="18.75" customHeight="1" x14ac:dyDescent="0.3">
      <c r="A16" s="96"/>
      <c r="B16" s="5"/>
      <c r="C16" s="96"/>
      <c r="D16" s="96"/>
      <c r="E16" s="96"/>
      <c r="F16" s="96"/>
      <c r="G16" s="96"/>
      <c r="H16" s="96"/>
      <c r="I16" s="96"/>
      <c r="J16" s="96"/>
    </row>
    <row r="17" spans="1:10" ht="45" x14ac:dyDescent="0.2">
      <c r="A17" s="9" t="s">
        <v>6</v>
      </c>
      <c r="B17" s="10"/>
      <c r="C17" s="10"/>
      <c r="D17" s="10"/>
      <c r="E17" s="10"/>
      <c r="F17" s="10"/>
      <c r="G17" s="10"/>
      <c r="H17" s="10"/>
      <c r="I17" s="10"/>
      <c r="J17" s="10"/>
    </row>
    <row r="19" spans="1:10" ht="30" x14ac:dyDescent="0.2">
      <c r="A19" s="9" t="s">
        <v>7</v>
      </c>
    </row>
  </sheetData>
  <mergeCells count="2">
    <mergeCell ref="A9:J9"/>
    <mergeCell ref="A15:J15"/>
  </mergeCells>
  <hyperlinks>
    <hyperlink ref="A10" r:id="rId1" xr:uid="{A5C11BEC-6655-4A09-8A23-37BA58D0F8F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B99B0-C1D7-4E80-8656-8D71C962F5CD}">
  <dimension ref="A1:J13"/>
  <sheetViews>
    <sheetView workbookViewId="0">
      <selection activeCell="J11" sqref="J11"/>
    </sheetView>
  </sheetViews>
  <sheetFormatPr defaultRowHeight="12.75" x14ac:dyDescent="0.2"/>
  <cols>
    <col min="2" max="2" width="20.140625" bestFit="1" customWidth="1"/>
  </cols>
  <sheetData>
    <row r="1" spans="1:10" x14ac:dyDescent="0.2">
      <c r="A1" s="25" t="s">
        <v>8</v>
      </c>
    </row>
    <row r="2" spans="1:10" ht="78" customHeight="1" x14ac:dyDescent="0.2">
      <c r="A2" s="132" t="s">
        <v>182</v>
      </c>
      <c r="B2" s="132"/>
      <c r="C2" s="132"/>
      <c r="D2" s="132"/>
      <c r="E2" s="132"/>
      <c r="F2" s="132"/>
      <c r="G2" s="132"/>
      <c r="H2" s="132"/>
      <c r="I2" s="132"/>
      <c r="J2" s="132"/>
    </row>
    <row r="6" spans="1:10" x14ac:dyDescent="0.2">
      <c r="A6" s="25" t="s">
        <v>9</v>
      </c>
      <c r="B6" s="11"/>
    </row>
    <row r="7" spans="1:10" x14ac:dyDescent="0.2">
      <c r="A7" s="11" t="s">
        <v>10</v>
      </c>
      <c r="B7" s="11" t="s">
        <v>11</v>
      </c>
    </row>
    <row r="8" spans="1:10" x14ac:dyDescent="0.2">
      <c r="A8" s="11" t="s">
        <v>12</v>
      </c>
      <c r="B8" s="11" t="s">
        <v>13</v>
      </c>
    </row>
    <row r="9" spans="1:10" x14ac:dyDescent="0.2">
      <c r="A9" s="11" t="s">
        <v>14</v>
      </c>
      <c r="B9" s="11" t="s">
        <v>15</v>
      </c>
    </row>
    <row r="10" spans="1:10" x14ac:dyDescent="0.2">
      <c r="A10" s="11" t="s">
        <v>16</v>
      </c>
      <c r="B10" s="11" t="s">
        <v>17</v>
      </c>
    </row>
    <row r="11" spans="1:10" x14ac:dyDescent="0.2">
      <c r="A11" s="11" t="s">
        <v>18</v>
      </c>
      <c r="B11" s="11" t="s">
        <v>19</v>
      </c>
    </row>
    <row r="12" spans="1:10" x14ac:dyDescent="0.2">
      <c r="A12" s="11" t="s">
        <v>20</v>
      </c>
      <c r="B12" s="26" t="s">
        <v>21</v>
      </c>
    </row>
    <row r="13" spans="1:10" x14ac:dyDescent="0.2">
      <c r="A13" s="11"/>
      <c r="B13" s="11"/>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663C5-124A-4233-839C-9DAF9EFF3692}">
  <dimension ref="A1:G28"/>
  <sheetViews>
    <sheetView workbookViewId="0">
      <selection sqref="A1:F1"/>
    </sheetView>
  </sheetViews>
  <sheetFormatPr defaultRowHeight="12.75" x14ac:dyDescent="0.2"/>
  <cols>
    <col min="1" max="1" width="37.140625" customWidth="1"/>
    <col min="2" max="2" width="11.85546875" customWidth="1"/>
  </cols>
  <sheetData>
    <row r="1" spans="1:7" ht="18" x14ac:dyDescent="0.25">
      <c r="A1" s="137" t="s">
        <v>22</v>
      </c>
      <c r="B1" s="137"/>
      <c r="C1" s="137"/>
      <c r="D1" s="137"/>
      <c r="E1" s="137"/>
      <c r="F1" s="137"/>
    </row>
    <row r="3" spans="1:7" x14ac:dyDescent="0.2">
      <c r="A3" s="25"/>
    </row>
    <row r="4" spans="1:7" x14ac:dyDescent="0.2">
      <c r="A4" s="138" t="s">
        <v>23</v>
      </c>
      <c r="B4" s="139"/>
      <c r="C4" s="139"/>
      <c r="D4" s="139"/>
      <c r="E4" s="139"/>
      <c r="F4" s="139"/>
      <c r="G4" s="139"/>
    </row>
    <row r="5" spans="1:7" x14ac:dyDescent="0.2">
      <c r="A5" s="30"/>
      <c r="B5" s="31"/>
      <c r="C5" s="32"/>
      <c r="D5" s="31"/>
      <c r="E5" s="31"/>
      <c r="F5" s="31"/>
    </row>
    <row r="6" spans="1:7" x14ac:dyDescent="0.2">
      <c r="A6" s="30"/>
      <c r="B6" s="31"/>
      <c r="C6" s="32"/>
      <c r="D6" s="31"/>
      <c r="E6" s="31"/>
      <c r="F6" s="31"/>
    </row>
    <row r="7" spans="1:7" ht="14.25" x14ac:dyDescent="0.25">
      <c r="A7" s="134" t="s">
        <v>24</v>
      </c>
      <c r="B7" s="134" t="s">
        <v>25</v>
      </c>
      <c r="C7" s="134"/>
      <c r="D7" s="134"/>
      <c r="E7" s="134"/>
      <c r="F7" s="134"/>
    </row>
    <row r="8" spans="1:7" ht="15" thickBot="1" x14ac:dyDescent="0.25">
      <c r="A8" s="135"/>
      <c r="B8" s="12" t="s">
        <v>26</v>
      </c>
      <c r="C8" s="13" t="s">
        <v>27</v>
      </c>
      <c r="D8" s="14" t="s">
        <v>28</v>
      </c>
      <c r="E8" s="14" t="s">
        <v>29</v>
      </c>
      <c r="F8" s="14" t="s">
        <v>30</v>
      </c>
    </row>
    <row r="9" spans="1:7" x14ac:dyDescent="0.2">
      <c r="A9" s="15" t="s">
        <v>31</v>
      </c>
      <c r="B9" s="28">
        <v>4.4000000000000004</v>
      </c>
      <c r="C9" s="17">
        <v>2.91</v>
      </c>
      <c r="D9" s="18" t="s">
        <v>32</v>
      </c>
      <c r="E9" s="18" t="s">
        <v>33</v>
      </c>
      <c r="F9" s="18" t="s">
        <v>33</v>
      </c>
    </row>
    <row r="10" spans="1:7" x14ac:dyDescent="0.2">
      <c r="A10" s="11" t="s">
        <v>34</v>
      </c>
      <c r="B10" s="16">
        <v>4.4000000000000004</v>
      </c>
      <c r="C10" s="20">
        <v>2.88</v>
      </c>
      <c r="D10" s="20" t="s">
        <v>35</v>
      </c>
      <c r="E10" s="19" t="s">
        <v>33</v>
      </c>
      <c r="F10" s="19" t="s">
        <v>33</v>
      </c>
    </row>
    <row r="11" spans="1:7" x14ac:dyDescent="0.2">
      <c r="A11" t="s">
        <v>36</v>
      </c>
      <c r="B11" s="16">
        <v>4.4000000000000004</v>
      </c>
      <c r="C11" s="19">
        <v>1.04</v>
      </c>
      <c r="D11" s="20" t="s">
        <v>35</v>
      </c>
      <c r="E11" s="19" t="s">
        <v>33</v>
      </c>
      <c r="F11" s="19" t="s">
        <v>33</v>
      </c>
    </row>
    <row r="12" spans="1:7" x14ac:dyDescent="0.2">
      <c r="A12" t="s">
        <v>37</v>
      </c>
      <c r="B12" s="16">
        <v>4.4000000000000004</v>
      </c>
      <c r="C12" s="20">
        <v>2.96</v>
      </c>
      <c r="D12" s="20" t="s">
        <v>35</v>
      </c>
      <c r="E12" s="19" t="s">
        <v>33</v>
      </c>
      <c r="F12" s="19" t="s">
        <v>33</v>
      </c>
    </row>
    <row r="13" spans="1:7" ht="13.5" thickBot="1" x14ac:dyDescent="0.25">
      <c r="A13" s="29" t="s">
        <v>38</v>
      </c>
      <c r="B13" s="21">
        <v>4.4000000000000004</v>
      </c>
      <c r="C13" s="22">
        <v>3.02</v>
      </c>
      <c r="D13" s="22" t="s">
        <v>35</v>
      </c>
      <c r="E13" s="23" t="s">
        <v>33</v>
      </c>
      <c r="F13" s="23" t="s">
        <v>33</v>
      </c>
    </row>
    <row r="14" spans="1:7" x14ac:dyDescent="0.2">
      <c r="A14" s="80" t="s">
        <v>39</v>
      </c>
      <c r="B14" s="24"/>
      <c r="C14" s="24"/>
    </row>
    <row r="15" spans="1:7" x14ac:dyDescent="0.2">
      <c r="A15" s="80" t="s">
        <v>40</v>
      </c>
      <c r="B15" s="24"/>
      <c r="C15" s="24"/>
    </row>
    <row r="17" spans="1:7" x14ac:dyDescent="0.2">
      <c r="A17" s="11" t="s">
        <v>12</v>
      </c>
      <c r="B17">
        <v>1.42</v>
      </c>
      <c r="C17">
        <v>1.42</v>
      </c>
      <c r="D17">
        <v>1.42</v>
      </c>
      <c r="E17">
        <v>1.42</v>
      </c>
      <c r="F17">
        <v>1.42</v>
      </c>
    </row>
    <row r="19" spans="1:7" x14ac:dyDescent="0.2">
      <c r="B19" s="136" t="s">
        <v>41</v>
      </c>
      <c r="C19" s="136"/>
      <c r="D19" s="136"/>
      <c r="E19" s="136"/>
      <c r="F19" s="136"/>
    </row>
    <row r="20" spans="1:7" ht="13.5" thickBot="1" x14ac:dyDescent="0.25">
      <c r="B20" s="13" t="s">
        <v>42</v>
      </c>
      <c r="C20" s="14" t="s">
        <v>43</v>
      </c>
      <c r="D20" s="14" t="s">
        <v>28</v>
      </c>
      <c r="E20" s="14" t="s">
        <v>29</v>
      </c>
      <c r="F20" s="14" t="s">
        <v>30</v>
      </c>
    </row>
    <row r="21" spans="1:7" x14ac:dyDescent="0.2">
      <c r="A21" s="15" t="s">
        <v>31</v>
      </c>
      <c r="B21" s="27" t="s">
        <v>33</v>
      </c>
      <c r="C21" s="97">
        <v>0.25</v>
      </c>
      <c r="D21" s="27" t="s">
        <v>33</v>
      </c>
      <c r="E21" s="27" t="s">
        <v>33</v>
      </c>
      <c r="F21" s="27" t="s">
        <v>33</v>
      </c>
    </row>
    <row r="22" spans="1:7" x14ac:dyDescent="0.2">
      <c r="A22" s="11" t="s">
        <v>34</v>
      </c>
      <c r="B22" s="27" t="s">
        <v>33</v>
      </c>
      <c r="C22" s="20">
        <v>0.27</v>
      </c>
      <c r="D22" s="27" t="s">
        <v>33</v>
      </c>
      <c r="E22" s="27" t="s">
        <v>33</v>
      </c>
      <c r="F22" s="27" t="s">
        <v>33</v>
      </c>
    </row>
    <row r="23" spans="1:7" x14ac:dyDescent="0.2">
      <c r="A23" t="s">
        <v>36</v>
      </c>
      <c r="B23" s="27" t="s">
        <v>33</v>
      </c>
      <c r="C23" s="19">
        <v>0.51</v>
      </c>
      <c r="D23" s="27" t="s">
        <v>33</v>
      </c>
      <c r="E23" s="27" t="s">
        <v>33</v>
      </c>
      <c r="F23" s="27" t="s">
        <v>33</v>
      </c>
    </row>
    <row r="24" spans="1:7" x14ac:dyDescent="0.2">
      <c r="A24" t="s">
        <v>37</v>
      </c>
      <c r="B24" s="27" t="s">
        <v>33</v>
      </c>
      <c r="C24" s="20">
        <v>0.22</v>
      </c>
      <c r="D24" s="27" t="s">
        <v>33</v>
      </c>
      <c r="E24" s="27" t="s">
        <v>33</v>
      </c>
      <c r="F24" s="27" t="s">
        <v>33</v>
      </c>
    </row>
    <row r="25" spans="1:7" ht="13.5" thickBot="1" x14ac:dyDescent="0.25">
      <c r="A25" s="29" t="s">
        <v>38</v>
      </c>
      <c r="B25" s="13" t="s">
        <v>33</v>
      </c>
      <c r="C25" s="22">
        <v>0.2</v>
      </c>
      <c r="D25" s="13" t="s">
        <v>33</v>
      </c>
      <c r="E25" s="13" t="s">
        <v>33</v>
      </c>
      <c r="F25" s="13" t="s">
        <v>33</v>
      </c>
    </row>
    <row r="28" spans="1:7" x14ac:dyDescent="0.2">
      <c r="A28" s="133" t="s">
        <v>44</v>
      </c>
      <c r="B28" s="133"/>
      <c r="C28" s="133"/>
      <c r="D28" s="133"/>
      <c r="E28" s="133"/>
      <c r="F28" s="133"/>
      <c r="G28" s="133"/>
    </row>
  </sheetData>
  <mergeCells count="6">
    <mergeCell ref="A28:G28"/>
    <mergeCell ref="A7:A8"/>
    <mergeCell ref="B7:F7"/>
    <mergeCell ref="B19:F19"/>
    <mergeCell ref="A1:F1"/>
    <mergeCell ref="A4:G4"/>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73E6B-4D1F-4D3E-AC4F-CDAF55134230}">
  <dimension ref="A1:G31"/>
  <sheetViews>
    <sheetView zoomScaleNormal="100" zoomScaleSheetLayoutView="85" workbookViewId="0">
      <selection activeCell="D38" sqref="D38"/>
    </sheetView>
  </sheetViews>
  <sheetFormatPr defaultRowHeight="12.75" x14ac:dyDescent="0.2"/>
  <cols>
    <col min="6" max="6" width="10.5703125" bestFit="1" customWidth="1"/>
  </cols>
  <sheetData>
    <row r="1" spans="1:1" x14ac:dyDescent="0.2">
      <c r="A1" t="s">
        <v>45</v>
      </c>
    </row>
    <row r="29" spans="5:7" x14ac:dyDescent="0.2">
      <c r="E29" s="25"/>
      <c r="F29" s="81" t="s">
        <v>46</v>
      </c>
      <c r="G29" s="82" t="s">
        <v>16</v>
      </c>
    </row>
    <row r="30" spans="5:7" x14ac:dyDescent="0.2">
      <c r="E30" s="87" t="s">
        <v>47</v>
      </c>
      <c r="F30" s="83">
        <v>21.91</v>
      </c>
      <c r="G30" s="84">
        <v>0.42</v>
      </c>
    </row>
    <row r="31" spans="5:7" x14ac:dyDescent="0.2">
      <c r="E31" s="88" t="s">
        <v>18</v>
      </c>
      <c r="F31" s="85">
        <v>49.87</v>
      </c>
      <c r="G31" s="86">
        <v>3.96</v>
      </c>
    </row>
  </sheetData>
  <pageMargins left="0.7" right="0.7" top="0.75" bottom="0.75" header="0.3" footer="0.3"/>
  <pageSetup scale="115"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1B353-7409-486F-9DB9-3BFDC08853FE}">
  <dimension ref="A1:P117"/>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6.5" thickBot="1" x14ac:dyDescent="0.3">
      <c r="A1" s="93" t="s">
        <v>48</v>
      </c>
    </row>
    <row r="2" spans="1:16" s="45" customFormat="1" ht="66" customHeight="1" thickTop="1" thickBot="1" x14ac:dyDescent="0.3">
      <c r="A2" s="38" t="s">
        <v>49</v>
      </c>
      <c r="B2" s="39" t="s">
        <v>50</v>
      </c>
      <c r="C2" s="39" t="s">
        <v>51</v>
      </c>
      <c r="D2" s="39" t="s">
        <v>52</v>
      </c>
      <c r="E2" s="39" t="s">
        <v>53</v>
      </c>
      <c r="F2" s="39" t="s">
        <v>54</v>
      </c>
      <c r="G2" s="40" t="s">
        <v>55</v>
      </c>
      <c r="H2" s="41" t="s">
        <v>56</v>
      </c>
      <c r="I2" s="42" t="s">
        <v>57</v>
      </c>
      <c r="J2" s="43" t="s">
        <v>58</v>
      </c>
      <c r="K2" s="42" t="s">
        <v>20</v>
      </c>
      <c r="L2" s="44" t="s">
        <v>41</v>
      </c>
    </row>
    <row r="3" spans="1:16" s="34" customFormat="1" ht="20.100000000000001" customHeight="1" thickTop="1" x14ac:dyDescent="0.2">
      <c r="A3" s="89" t="s">
        <v>59</v>
      </c>
      <c r="B3" s="106">
        <v>25322.799999999999</v>
      </c>
      <c r="C3" s="106">
        <v>293.7</v>
      </c>
      <c r="D3" s="106">
        <f>C3*2</f>
        <v>587.4</v>
      </c>
      <c r="E3" s="160">
        <f>AVERAGE(D3:D7)</f>
        <v>969.36</v>
      </c>
      <c r="F3" s="160">
        <f>STDEV(D3:D7)</f>
        <v>698.73625066973591</v>
      </c>
      <c r="G3" s="108">
        <f t="shared" ref="G3:G26" si="0">LOG(D3)</f>
        <v>2.7689339421867816</v>
      </c>
      <c r="H3" s="162">
        <f>AVERAGE(G3:G7)</f>
        <v>2.9086729114927286</v>
      </c>
      <c r="I3" s="164">
        <f>STDEV(G3:G7)^2</f>
        <v>7.8171300623712373E-2</v>
      </c>
      <c r="J3" s="156">
        <f>P4-H3</f>
        <v>1.4948388134433293</v>
      </c>
      <c r="K3" s="158">
        <f>SQRT(I3)/SQRT(5)</f>
        <v>0.12503703501260127</v>
      </c>
      <c r="L3" s="150">
        <f>1.96*K3</f>
        <v>0.2450725886246985</v>
      </c>
    </row>
    <row r="4" spans="1:16" s="34" customFormat="1" ht="20.100000000000001" customHeight="1" x14ac:dyDescent="0.2">
      <c r="A4" s="90" t="s">
        <v>60</v>
      </c>
      <c r="B4" s="107">
        <v>25322.799999999999</v>
      </c>
      <c r="C4" s="107">
        <v>212.8</v>
      </c>
      <c r="D4" s="107">
        <f>C4*2</f>
        <v>425.6</v>
      </c>
      <c r="E4" s="161"/>
      <c r="F4" s="161"/>
      <c r="G4" s="109">
        <f t="shared" si="0"/>
        <v>2.6290016192869916</v>
      </c>
      <c r="H4" s="163"/>
      <c r="I4" s="165"/>
      <c r="J4" s="157"/>
      <c r="K4" s="159"/>
      <c r="L4" s="151"/>
      <c r="O4" s="34" t="s">
        <v>61</v>
      </c>
      <c r="P4" s="34">
        <f>LOG(B3)</f>
        <v>4.4035117249360578</v>
      </c>
    </row>
    <row r="5" spans="1:16" s="34" customFormat="1" ht="20.100000000000001" customHeight="1" x14ac:dyDescent="0.2">
      <c r="A5" s="90" t="s">
        <v>62</v>
      </c>
      <c r="B5" s="107">
        <v>25322.799999999999</v>
      </c>
      <c r="C5" s="107">
        <v>1064.2</v>
      </c>
      <c r="D5" s="107">
        <f>C5*2</f>
        <v>2128.4</v>
      </c>
      <c r="E5" s="161"/>
      <c r="F5" s="161"/>
      <c r="G5" s="109">
        <f t="shared" si="0"/>
        <v>3.3280532502526849</v>
      </c>
      <c r="H5" s="163"/>
      <c r="I5" s="165"/>
      <c r="J5" s="157"/>
      <c r="K5" s="159"/>
      <c r="L5" s="151"/>
    </row>
    <row r="6" spans="1:16" s="34" customFormat="1" ht="20.100000000000001" customHeight="1" x14ac:dyDescent="0.2">
      <c r="A6" s="90" t="s">
        <v>63</v>
      </c>
      <c r="B6" s="107">
        <v>25322.799999999999</v>
      </c>
      <c r="C6" s="107">
        <v>293.7</v>
      </c>
      <c r="D6" s="107">
        <f>C6*2</f>
        <v>587.4</v>
      </c>
      <c r="E6" s="161"/>
      <c r="F6" s="161"/>
      <c r="G6" s="109">
        <f t="shared" si="0"/>
        <v>2.7689339421867816</v>
      </c>
      <c r="H6" s="163"/>
      <c r="I6" s="165"/>
      <c r="J6" s="157"/>
      <c r="K6" s="159"/>
      <c r="L6" s="151"/>
    </row>
    <row r="7" spans="1:16" s="34" customFormat="1" ht="19.5" customHeight="1" thickBot="1" x14ac:dyDescent="0.25">
      <c r="A7" s="90" t="s">
        <v>64</v>
      </c>
      <c r="B7" s="107">
        <v>25322.799999999999</v>
      </c>
      <c r="C7" s="107">
        <v>559</v>
      </c>
      <c r="D7" s="107">
        <f>C7*2</f>
        <v>1118</v>
      </c>
      <c r="E7" s="161"/>
      <c r="F7" s="161"/>
      <c r="G7" s="109">
        <f t="shared" si="0"/>
        <v>3.0484418035504044</v>
      </c>
      <c r="H7" s="163"/>
      <c r="I7" s="165"/>
      <c r="J7" s="157"/>
      <c r="K7" s="159"/>
      <c r="L7" s="151"/>
    </row>
    <row r="8" spans="1:16" s="34" customFormat="1" ht="19.5" customHeight="1" thickBot="1" x14ac:dyDescent="0.25">
      <c r="A8" s="91" t="s">
        <v>65</v>
      </c>
      <c r="B8" s="92">
        <v>0</v>
      </c>
      <c r="C8" s="92" t="s">
        <v>35</v>
      </c>
      <c r="D8" s="92">
        <v>0</v>
      </c>
      <c r="E8" s="46"/>
      <c r="F8" s="46"/>
      <c r="G8" s="47" t="e">
        <f t="shared" si="0"/>
        <v>#NUM!</v>
      </c>
      <c r="H8" s="48"/>
      <c r="I8" s="49"/>
      <c r="J8" s="50"/>
      <c r="K8" s="51"/>
      <c r="L8" s="52"/>
    </row>
    <row r="9" spans="1:16" s="34" customFormat="1" ht="20.100000000000001" customHeight="1" thickTop="1" x14ac:dyDescent="0.2">
      <c r="A9" s="53" t="s">
        <v>66</v>
      </c>
      <c r="B9" s="102">
        <v>25322.799999999999</v>
      </c>
      <c r="C9" s="102" t="s">
        <v>35</v>
      </c>
      <c r="D9" s="102">
        <v>1</v>
      </c>
      <c r="E9" s="152">
        <f>AVERAGE(D9:D13)</f>
        <v>1</v>
      </c>
      <c r="F9" s="152">
        <f>STDEV(D9:D13)</f>
        <v>0</v>
      </c>
      <c r="G9" s="104">
        <f t="shared" si="0"/>
        <v>0</v>
      </c>
      <c r="H9" s="154">
        <f>AVERAGE(G9:G13)</f>
        <v>0</v>
      </c>
      <c r="I9" s="154">
        <f>STDEV(G9:G13)^2</f>
        <v>0</v>
      </c>
      <c r="J9" s="156">
        <f>$H$3-H9</f>
        <v>2.9086729114927286</v>
      </c>
      <c r="K9" s="158">
        <f>SQRT(I9)/SQRT(5)</f>
        <v>0</v>
      </c>
      <c r="L9" s="150">
        <f>1.96*K9</f>
        <v>0</v>
      </c>
    </row>
    <row r="10" spans="1:16" s="34" customFormat="1" ht="20.100000000000001" customHeight="1" x14ac:dyDescent="0.2">
      <c r="A10" s="54" t="s">
        <v>67</v>
      </c>
      <c r="B10" s="103">
        <v>25322.799999999999</v>
      </c>
      <c r="C10" s="103" t="s">
        <v>35</v>
      </c>
      <c r="D10" s="103">
        <v>1</v>
      </c>
      <c r="E10" s="153"/>
      <c r="F10" s="153"/>
      <c r="G10" s="105">
        <f t="shared" si="0"/>
        <v>0</v>
      </c>
      <c r="H10" s="155"/>
      <c r="I10" s="155"/>
      <c r="J10" s="157"/>
      <c r="K10" s="159"/>
      <c r="L10" s="151"/>
    </row>
    <row r="11" spans="1:16" s="34" customFormat="1" ht="20.100000000000001" customHeight="1" x14ac:dyDescent="0.2">
      <c r="A11" s="54" t="s">
        <v>68</v>
      </c>
      <c r="B11" s="103">
        <v>25322.799999999999</v>
      </c>
      <c r="C11" s="103" t="s">
        <v>35</v>
      </c>
      <c r="D11" s="103">
        <v>1</v>
      </c>
      <c r="E11" s="153"/>
      <c r="F11" s="153"/>
      <c r="G11" s="105">
        <f t="shared" si="0"/>
        <v>0</v>
      </c>
      <c r="H11" s="155"/>
      <c r="I11" s="155"/>
      <c r="J11" s="157"/>
      <c r="K11" s="159"/>
      <c r="L11" s="151"/>
    </row>
    <row r="12" spans="1:16" s="34" customFormat="1" ht="20.100000000000001" customHeight="1" x14ac:dyDescent="0.2">
      <c r="A12" s="54" t="s">
        <v>69</v>
      </c>
      <c r="B12" s="103">
        <v>25322.799999999999</v>
      </c>
      <c r="C12" s="55" t="s">
        <v>35</v>
      </c>
      <c r="D12" s="103">
        <v>1</v>
      </c>
      <c r="E12" s="153"/>
      <c r="F12" s="153"/>
      <c r="G12" s="105">
        <f t="shared" si="0"/>
        <v>0</v>
      </c>
      <c r="H12" s="155"/>
      <c r="I12" s="155"/>
      <c r="J12" s="157"/>
      <c r="K12" s="159"/>
      <c r="L12" s="151"/>
    </row>
    <row r="13" spans="1:16" ht="20.100000000000001" customHeight="1" thickBot="1" x14ac:dyDescent="0.25">
      <c r="A13" s="54" t="s">
        <v>70</v>
      </c>
      <c r="B13" s="103">
        <v>25322.799999999999</v>
      </c>
      <c r="C13" s="103" t="s">
        <v>35</v>
      </c>
      <c r="D13" s="103">
        <v>1</v>
      </c>
      <c r="E13" s="153"/>
      <c r="F13" s="153"/>
      <c r="G13" s="105">
        <f t="shared" si="0"/>
        <v>0</v>
      </c>
      <c r="H13" s="155"/>
      <c r="I13" s="155"/>
      <c r="J13" s="157"/>
      <c r="K13" s="159"/>
      <c r="L13" s="151"/>
    </row>
    <row r="14" spans="1:16" ht="20.100000000000001" customHeight="1" thickBot="1" x14ac:dyDescent="0.25">
      <c r="A14" s="56" t="s">
        <v>71</v>
      </c>
      <c r="B14" s="57">
        <v>0</v>
      </c>
      <c r="C14" s="57" t="s">
        <v>35</v>
      </c>
      <c r="D14" s="57">
        <v>0</v>
      </c>
      <c r="E14" s="46"/>
      <c r="F14" s="46"/>
      <c r="G14" s="47" t="e">
        <f t="shared" si="0"/>
        <v>#NUM!</v>
      </c>
      <c r="H14" s="48"/>
      <c r="I14" s="48"/>
      <c r="J14" s="58"/>
      <c r="K14" s="59"/>
      <c r="L14" s="60"/>
    </row>
    <row r="15" spans="1:16" s="34" customFormat="1" ht="20.100000000000001" customHeight="1" thickTop="1" x14ac:dyDescent="0.2">
      <c r="A15" s="53" t="s">
        <v>72</v>
      </c>
      <c r="B15" s="102">
        <v>25322.799999999999</v>
      </c>
      <c r="C15" s="98"/>
      <c r="D15" s="98">
        <f>C15*2</f>
        <v>0</v>
      </c>
      <c r="E15" s="142">
        <f>AVERAGE(D15:D19)</f>
        <v>0</v>
      </c>
      <c r="F15" s="142">
        <f>STDEV(D15:D19)</f>
        <v>0</v>
      </c>
      <c r="G15" s="100" t="e">
        <f t="shared" si="0"/>
        <v>#NUM!</v>
      </c>
      <c r="H15" s="144" t="e">
        <f>AVERAGE(G15:G19)</f>
        <v>#NUM!</v>
      </c>
      <c r="I15" s="144" t="e">
        <f>STDEV(G15:G19)^2</f>
        <v>#NUM!</v>
      </c>
      <c r="J15" s="146" t="e">
        <f>$H$3-H15</f>
        <v>#NUM!</v>
      </c>
      <c r="K15" s="148" t="e">
        <f>SQRT(I15)/SQRT(5)</f>
        <v>#NUM!</v>
      </c>
      <c r="L15" s="140" t="e">
        <f>1.96*K15</f>
        <v>#NUM!</v>
      </c>
    </row>
    <row r="16" spans="1:16" s="34" customFormat="1" ht="20.100000000000001" customHeight="1" x14ac:dyDescent="0.2">
      <c r="A16" s="54" t="s">
        <v>73</v>
      </c>
      <c r="B16" s="103">
        <v>25322.799999999999</v>
      </c>
      <c r="C16" s="99"/>
      <c r="D16" s="99">
        <f>C16*2</f>
        <v>0</v>
      </c>
      <c r="E16" s="143"/>
      <c r="F16" s="143"/>
      <c r="G16" s="101" t="e">
        <f t="shared" si="0"/>
        <v>#NUM!</v>
      </c>
      <c r="H16" s="145"/>
      <c r="I16" s="145"/>
      <c r="J16" s="147"/>
      <c r="K16" s="149"/>
      <c r="L16" s="141"/>
    </row>
    <row r="17" spans="1:12" s="34" customFormat="1" ht="20.100000000000001" customHeight="1" x14ac:dyDescent="0.2">
      <c r="A17" s="54" t="s">
        <v>74</v>
      </c>
      <c r="B17" s="103">
        <v>25322.799999999999</v>
      </c>
      <c r="C17" s="99"/>
      <c r="D17" s="99">
        <f>C17*2</f>
        <v>0</v>
      </c>
      <c r="E17" s="143"/>
      <c r="F17" s="143"/>
      <c r="G17" s="101" t="e">
        <f t="shared" si="0"/>
        <v>#NUM!</v>
      </c>
      <c r="H17" s="145"/>
      <c r="I17" s="145"/>
      <c r="J17" s="147"/>
      <c r="K17" s="149"/>
      <c r="L17" s="141"/>
    </row>
    <row r="18" spans="1:12" s="34" customFormat="1" ht="20.100000000000001" customHeight="1" x14ac:dyDescent="0.2">
      <c r="A18" s="54" t="s">
        <v>75</v>
      </c>
      <c r="B18" s="103">
        <v>25322.799999999999</v>
      </c>
      <c r="C18" s="99"/>
      <c r="D18" s="99">
        <f>C18*2</f>
        <v>0</v>
      </c>
      <c r="E18" s="143"/>
      <c r="F18" s="143"/>
      <c r="G18" s="101" t="e">
        <f t="shared" si="0"/>
        <v>#NUM!</v>
      </c>
      <c r="H18" s="145"/>
      <c r="I18" s="145"/>
      <c r="J18" s="147"/>
      <c r="K18" s="149"/>
      <c r="L18" s="141"/>
    </row>
    <row r="19" spans="1:12" ht="20.100000000000001" customHeight="1" thickBot="1" x14ac:dyDescent="0.25">
      <c r="A19" s="54" t="s">
        <v>76</v>
      </c>
      <c r="B19" s="103">
        <v>25322.799999999999</v>
      </c>
      <c r="C19" s="99"/>
      <c r="D19" s="99">
        <f>C19*2</f>
        <v>0</v>
      </c>
      <c r="E19" s="143"/>
      <c r="F19" s="143"/>
      <c r="G19" s="101" t="e">
        <f t="shared" si="0"/>
        <v>#NUM!</v>
      </c>
      <c r="H19" s="145"/>
      <c r="I19" s="145"/>
      <c r="J19" s="147"/>
      <c r="K19" s="149"/>
      <c r="L19" s="141"/>
    </row>
    <row r="20" spans="1:12" ht="20.100000000000001" customHeight="1" thickBot="1" x14ac:dyDescent="0.25">
      <c r="A20" s="56" t="s">
        <v>77</v>
      </c>
      <c r="B20" s="57">
        <v>0</v>
      </c>
      <c r="C20" s="61"/>
      <c r="D20" s="61">
        <v>0</v>
      </c>
      <c r="E20" s="46"/>
      <c r="F20" s="46"/>
      <c r="G20" s="47" t="e">
        <f t="shared" si="0"/>
        <v>#NUM!</v>
      </c>
      <c r="H20" s="48"/>
      <c r="I20" s="48"/>
      <c r="J20" s="58"/>
      <c r="K20" s="59"/>
      <c r="L20" s="60"/>
    </row>
    <row r="21" spans="1:12" s="34" customFormat="1" ht="20.100000000000001" customHeight="1" thickTop="1" x14ac:dyDescent="0.2">
      <c r="A21" s="53" t="s">
        <v>78</v>
      </c>
      <c r="B21" s="102">
        <v>25322.799999999999</v>
      </c>
      <c r="C21" s="98"/>
      <c r="D21" s="98">
        <f>C21*2</f>
        <v>0</v>
      </c>
      <c r="E21" s="142">
        <f>AVERAGE(D21:D25)</f>
        <v>0</v>
      </c>
      <c r="F21" s="142">
        <f>STDEV(D21:D25)</f>
        <v>0</v>
      </c>
      <c r="G21" s="100" t="e">
        <f t="shared" si="0"/>
        <v>#NUM!</v>
      </c>
      <c r="H21" s="144" t="e">
        <f>AVERAGE(G21:G25)</f>
        <v>#NUM!</v>
      </c>
      <c r="I21" s="144" t="e">
        <f>STDEV(G21:G25)^2</f>
        <v>#NUM!</v>
      </c>
      <c r="J21" s="146" t="e">
        <f>$H$3-H21</f>
        <v>#NUM!</v>
      </c>
      <c r="K21" s="148" t="e">
        <f>SQRT(I21)/SQRT(5)</f>
        <v>#NUM!</v>
      </c>
      <c r="L21" s="140" t="e">
        <f>1.96*K21</f>
        <v>#NUM!</v>
      </c>
    </row>
    <row r="22" spans="1:12" s="34" customFormat="1" ht="20.100000000000001" customHeight="1" x14ac:dyDescent="0.2">
      <c r="A22" s="54" t="s">
        <v>79</v>
      </c>
      <c r="B22" s="103">
        <v>25322.799999999999</v>
      </c>
      <c r="C22" s="99"/>
      <c r="D22" s="99">
        <f>C22*2</f>
        <v>0</v>
      </c>
      <c r="E22" s="143"/>
      <c r="F22" s="143"/>
      <c r="G22" s="101" t="e">
        <f t="shared" si="0"/>
        <v>#NUM!</v>
      </c>
      <c r="H22" s="145"/>
      <c r="I22" s="145"/>
      <c r="J22" s="147"/>
      <c r="K22" s="149"/>
      <c r="L22" s="141"/>
    </row>
    <row r="23" spans="1:12" s="34" customFormat="1" ht="20.100000000000001" customHeight="1" x14ac:dyDescent="0.2">
      <c r="A23" s="54" t="s">
        <v>80</v>
      </c>
      <c r="B23" s="103">
        <v>25322.799999999999</v>
      </c>
      <c r="C23" s="99"/>
      <c r="D23" s="99">
        <f>C23*2</f>
        <v>0</v>
      </c>
      <c r="E23" s="143"/>
      <c r="F23" s="143"/>
      <c r="G23" s="101" t="e">
        <f t="shared" si="0"/>
        <v>#NUM!</v>
      </c>
      <c r="H23" s="145"/>
      <c r="I23" s="145"/>
      <c r="J23" s="147"/>
      <c r="K23" s="149"/>
      <c r="L23" s="141"/>
    </row>
    <row r="24" spans="1:12" s="34" customFormat="1" ht="20.100000000000001" customHeight="1" x14ac:dyDescent="0.2">
      <c r="A24" s="54" t="s">
        <v>81</v>
      </c>
      <c r="B24" s="103">
        <v>25322.799999999999</v>
      </c>
      <c r="C24" s="99"/>
      <c r="D24" s="99">
        <f>C24*2</f>
        <v>0</v>
      </c>
      <c r="E24" s="143"/>
      <c r="F24" s="143"/>
      <c r="G24" s="101" t="e">
        <f t="shared" si="0"/>
        <v>#NUM!</v>
      </c>
      <c r="H24" s="145"/>
      <c r="I24" s="145"/>
      <c r="J24" s="147"/>
      <c r="K24" s="149"/>
      <c r="L24" s="141"/>
    </row>
    <row r="25" spans="1:12" ht="20.100000000000001" customHeight="1" thickBot="1" x14ac:dyDescent="0.25">
      <c r="A25" s="54" t="s">
        <v>82</v>
      </c>
      <c r="B25" s="103">
        <v>25322.799999999999</v>
      </c>
      <c r="C25" s="99"/>
      <c r="D25" s="99">
        <f>C25*2</f>
        <v>0</v>
      </c>
      <c r="E25" s="143"/>
      <c r="F25" s="143"/>
      <c r="G25" s="101" t="e">
        <f t="shared" si="0"/>
        <v>#NUM!</v>
      </c>
      <c r="H25" s="145"/>
      <c r="I25" s="145"/>
      <c r="J25" s="147"/>
      <c r="K25" s="149"/>
      <c r="L25" s="141"/>
    </row>
    <row r="26" spans="1:12" ht="20.100000000000001" customHeight="1" x14ac:dyDescent="0.2">
      <c r="A26" s="56" t="s">
        <v>83</v>
      </c>
      <c r="B26" s="57">
        <v>0</v>
      </c>
      <c r="C26" s="61"/>
      <c r="D26" s="61">
        <v>0</v>
      </c>
      <c r="E26" s="46"/>
      <c r="F26" s="46"/>
      <c r="G26" s="47" t="e">
        <f t="shared" si="0"/>
        <v>#NUM!</v>
      </c>
      <c r="H26" s="48"/>
      <c r="I26" s="48"/>
      <c r="J26" s="58"/>
      <c r="K26" s="59"/>
      <c r="L26" s="60"/>
    </row>
    <row r="27" spans="1:12" x14ac:dyDescent="0.2">
      <c r="A27" s="37"/>
      <c r="B27" s="37"/>
      <c r="C27" s="37"/>
      <c r="D27" s="37"/>
      <c r="E27" s="37"/>
      <c r="F27" s="37"/>
      <c r="G27" s="37"/>
      <c r="H27" s="37"/>
      <c r="I27" s="37"/>
      <c r="J27" s="37"/>
      <c r="K27" s="37"/>
      <c r="L27" s="37"/>
    </row>
    <row r="28" spans="1:12" ht="19.5" customHeight="1" x14ac:dyDescent="0.2">
      <c r="A28" s="37"/>
      <c r="B28" s="37"/>
      <c r="C28" s="37"/>
      <c r="D28" s="37"/>
      <c r="E28" s="37"/>
      <c r="F28" s="37"/>
      <c r="G28" s="37"/>
      <c r="H28" s="37"/>
      <c r="I28" s="37"/>
      <c r="J28" s="37"/>
      <c r="K28" s="37"/>
      <c r="L28" s="37"/>
    </row>
    <row r="29" spans="1:12" ht="54.75" customHeight="1" thickBot="1" x14ac:dyDescent="0.25">
      <c r="A29" s="166" t="s">
        <v>84</v>
      </c>
      <c r="B29" s="166"/>
      <c r="C29" s="166"/>
      <c r="D29" s="166"/>
      <c r="E29" s="166"/>
      <c r="F29" s="166"/>
      <c r="G29" s="37"/>
      <c r="H29" s="37"/>
      <c r="I29" s="37"/>
      <c r="J29" s="37"/>
      <c r="K29" s="37"/>
      <c r="L29" s="37"/>
    </row>
    <row r="30" spans="1:12" ht="63.75" customHeight="1" thickTop="1" thickBot="1" x14ac:dyDescent="0.25">
      <c r="A30" s="38" t="s">
        <v>49</v>
      </c>
      <c r="B30" s="39" t="s">
        <v>50</v>
      </c>
      <c r="C30" s="39" t="s">
        <v>51</v>
      </c>
      <c r="D30" s="39" t="s">
        <v>52</v>
      </c>
      <c r="E30" s="39" t="s">
        <v>53</v>
      </c>
      <c r="F30" s="37"/>
      <c r="G30" s="37"/>
      <c r="H30" s="37"/>
      <c r="I30" s="37"/>
      <c r="J30" s="37"/>
      <c r="K30" s="37"/>
      <c r="L30" s="37"/>
    </row>
    <row r="31" spans="1:12" ht="20.100000000000001" customHeight="1" x14ac:dyDescent="0.2">
      <c r="A31" s="89" t="s">
        <v>59</v>
      </c>
      <c r="B31" s="114">
        <v>25322.799999999999</v>
      </c>
      <c r="C31" s="114">
        <v>293.7</v>
      </c>
      <c r="D31" s="114">
        <f>C31*2</f>
        <v>587.4</v>
      </c>
      <c r="E31" s="167">
        <f>AVERAGE(D31:D35)</f>
        <v>969.36</v>
      </c>
      <c r="F31" s="37"/>
      <c r="G31" s="37"/>
      <c r="H31" s="37"/>
      <c r="I31" s="37"/>
      <c r="J31" s="37"/>
      <c r="K31" s="37"/>
      <c r="L31" s="37"/>
    </row>
    <row r="32" spans="1:12" ht="20.100000000000001" customHeight="1" x14ac:dyDescent="0.2">
      <c r="A32" s="90" t="s">
        <v>60</v>
      </c>
      <c r="B32" s="115">
        <v>25322.799999999999</v>
      </c>
      <c r="C32" s="115">
        <v>212.8</v>
      </c>
      <c r="D32" s="115">
        <f>C32*2</f>
        <v>425.6</v>
      </c>
      <c r="E32" s="168"/>
      <c r="F32" s="37"/>
      <c r="G32" s="37"/>
      <c r="H32" s="37"/>
      <c r="I32" s="37"/>
      <c r="J32" s="37"/>
      <c r="K32" s="37"/>
      <c r="L32" s="37"/>
    </row>
    <row r="33" spans="1:12" ht="20.100000000000001" customHeight="1" x14ac:dyDescent="0.2">
      <c r="A33" s="90" t="s">
        <v>62</v>
      </c>
      <c r="B33" s="115">
        <v>25322.799999999999</v>
      </c>
      <c r="C33" s="115">
        <v>1064.2</v>
      </c>
      <c r="D33" s="115">
        <f>C33*2</f>
        <v>2128.4</v>
      </c>
      <c r="E33" s="168"/>
      <c r="F33" s="37"/>
      <c r="G33" s="37"/>
      <c r="H33" s="37"/>
      <c r="I33" s="37"/>
      <c r="J33" s="37"/>
      <c r="K33" s="37"/>
      <c r="L33" s="37"/>
    </row>
    <row r="34" spans="1:12" ht="20.100000000000001" customHeight="1" x14ac:dyDescent="0.2">
      <c r="A34" s="90" t="s">
        <v>63</v>
      </c>
      <c r="B34" s="115">
        <v>25322.799999999999</v>
      </c>
      <c r="C34" s="115">
        <v>293.7</v>
      </c>
      <c r="D34" s="115">
        <f>C34*2</f>
        <v>587.4</v>
      </c>
      <c r="E34" s="168"/>
      <c r="F34" s="37"/>
      <c r="G34" s="37"/>
      <c r="H34" s="37"/>
      <c r="I34" s="37"/>
      <c r="J34" s="37"/>
      <c r="K34" s="37"/>
      <c r="L34" s="37"/>
    </row>
    <row r="35" spans="1:12" ht="20.100000000000001" customHeight="1" x14ac:dyDescent="0.2">
      <c r="A35" s="90" t="s">
        <v>64</v>
      </c>
      <c r="B35" s="115">
        <v>25322.799999999999</v>
      </c>
      <c r="C35" s="115">
        <v>559</v>
      </c>
      <c r="D35" s="115">
        <f>C35*2</f>
        <v>1118</v>
      </c>
      <c r="E35" s="168"/>
      <c r="F35" s="37"/>
      <c r="G35" s="37"/>
      <c r="H35" s="37"/>
      <c r="I35" s="37"/>
      <c r="J35" s="37"/>
      <c r="K35" s="37"/>
      <c r="L35" s="37"/>
    </row>
    <row r="36" spans="1:12" ht="20.100000000000001" customHeight="1" x14ac:dyDescent="0.2">
      <c r="A36" s="91" t="s">
        <v>65</v>
      </c>
      <c r="B36" s="116">
        <v>0</v>
      </c>
      <c r="C36" s="116" t="s">
        <v>35</v>
      </c>
      <c r="D36" s="116">
        <v>0</v>
      </c>
      <c r="E36" s="113"/>
      <c r="F36" s="37"/>
      <c r="G36" s="37"/>
      <c r="H36" s="37"/>
      <c r="I36" s="37"/>
      <c r="J36" s="37"/>
      <c r="K36" s="37"/>
      <c r="L36" s="37"/>
    </row>
    <row r="37" spans="1:12" ht="20.100000000000001" customHeight="1" x14ac:dyDescent="0.2">
      <c r="A37" s="53" t="s">
        <v>66</v>
      </c>
      <c r="B37" s="117">
        <v>25322.799999999999</v>
      </c>
      <c r="C37" s="117" t="s">
        <v>35</v>
      </c>
      <c r="D37" s="117">
        <v>1</v>
      </c>
      <c r="E37" s="169">
        <f>AVERAGE(D37:D41)</f>
        <v>1</v>
      </c>
      <c r="F37" s="37"/>
      <c r="G37" s="37"/>
      <c r="H37" s="37"/>
      <c r="I37" s="37"/>
      <c r="J37" s="37"/>
      <c r="K37" s="37"/>
      <c r="L37" s="37"/>
    </row>
    <row r="38" spans="1:12" ht="20.100000000000001" customHeight="1" x14ac:dyDescent="0.2">
      <c r="A38" s="54" t="s">
        <v>67</v>
      </c>
      <c r="B38" s="118">
        <v>25322.799999999999</v>
      </c>
      <c r="C38" s="118" t="s">
        <v>35</v>
      </c>
      <c r="D38" s="118">
        <v>1</v>
      </c>
      <c r="E38" s="170"/>
      <c r="F38" s="37"/>
      <c r="G38" s="37"/>
      <c r="H38" s="37"/>
      <c r="I38" s="37"/>
      <c r="J38" s="37"/>
      <c r="K38" s="37"/>
      <c r="L38" s="37"/>
    </row>
    <row r="39" spans="1:12" ht="20.100000000000001" customHeight="1" x14ac:dyDescent="0.2">
      <c r="A39" s="54" t="s">
        <v>68</v>
      </c>
      <c r="B39" s="118">
        <v>25322.799999999999</v>
      </c>
      <c r="C39" s="118" t="s">
        <v>35</v>
      </c>
      <c r="D39" s="118">
        <v>1</v>
      </c>
      <c r="E39" s="170"/>
      <c r="F39" s="37"/>
      <c r="G39" s="37"/>
      <c r="H39" s="37"/>
      <c r="I39" s="37"/>
      <c r="J39" s="37"/>
      <c r="K39" s="37"/>
      <c r="L39" s="37"/>
    </row>
    <row r="40" spans="1:12" ht="20.100000000000001" customHeight="1" x14ac:dyDescent="0.2">
      <c r="A40" s="54" t="s">
        <v>69</v>
      </c>
      <c r="B40" s="118">
        <v>25322.799999999999</v>
      </c>
      <c r="C40" s="119" t="s">
        <v>35</v>
      </c>
      <c r="D40" s="118">
        <v>1</v>
      </c>
      <c r="E40" s="170"/>
    </row>
    <row r="41" spans="1:12" ht="20.100000000000001" customHeight="1" x14ac:dyDescent="0.2">
      <c r="A41" s="54" t="s">
        <v>70</v>
      </c>
      <c r="B41" s="118">
        <v>25322.799999999999</v>
      </c>
      <c r="C41" s="118" t="s">
        <v>35</v>
      </c>
      <c r="D41" s="118">
        <v>1</v>
      </c>
      <c r="E41" s="170"/>
    </row>
    <row r="42" spans="1:12" ht="20.100000000000001" customHeight="1" x14ac:dyDescent="0.2">
      <c r="A42" s="56" t="s">
        <v>71</v>
      </c>
      <c r="B42" s="111">
        <v>0</v>
      </c>
      <c r="C42" s="111" t="s">
        <v>35</v>
      </c>
      <c r="D42" s="111">
        <v>0</v>
      </c>
      <c r="E42" s="113"/>
    </row>
    <row r="43" spans="1:12" ht="20.100000000000001" customHeight="1" x14ac:dyDescent="0.2">
      <c r="A43" s="53" t="s">
        <v>72</v>
      </c>
      <c r="B43" s="117">
        <v>25322.799999999999</v>
      </c>
      <c r="C43" s="120"/>
      <c r="D43" s="120">
        <f>C43*2</f>
        <v>0</v>
      </c>
      <c r="E43" s="171">
        <f>AVERAGE(D43:D47)</f>
        <v>0</v>
      </c>
    </row>
    <row r="44" spans="1:12" ht="20.100000000000001" customHeight="1" x14ac:dyDescent="0.2">
      <c r="A44" s="54" t="s">
        <v>73</v>
      </c>
      <c r="B44" s="118">
        <v>25322.799999999999</v>
      </c>
      <c r="C44" s="110"/>
      <c r="D44" s="110">
        <f>C44*2</f>
        <v>0</v>
      </c>
      <c r="E44" s="172"/>
    </row>
    <row r="45" spans="1:12" ht="20.100000000000001" customHeight="1" x14ac:dyDescent="0.2">
      <c r="A45" s="54" t="s">
        <v>74</v>
      </c>
      <c r="B45" s="118">
        <v>25322.799999999999</v>
      </c>
      <c r="C45" s="110"/>
      <c r="D45" s="110">
        <f>C45*2</f>
        <v>0</v>
      </c>
      <c r="E45" s="172"/>
    </row>
    <row r="46" spans="1:12" ht="20.100000000000001" customHeight="1" x14ac:dyDescent="0.2">
      <c r="A46" s="54" t="s">
        <v>75</v>
      </c>
      <c r="B46" s="118">
        <v>25322.799999999999</v>
      </c>
      <c r="C46" s="110"/>
      <c r="D46" s="110">
        <f>C46*2</f>
        <v>0</v>
      </c>
      <c r="E46" s="172"/>
    </row>
    <row r="47" spans="1:12" ht="20.100000000000001" customHeight="1" x14ac:dyDescent="0.2">
      <c r="A47" s="54" t="s">
        <v>76</v>
      </c>
      <c r="B47" s="118">
        <v>25322.799999999999</v>
      </c>
      <c r="C47" s="110"/>
      <c r="D47" s="110">
        <f>C47*2</f>
        <v>0</v>
      </c>
      <c r="E47" s="172"/>
    </row>
    <row r="48" spans="1:12" ht="20.100000000000001" customHeight="1" x14ac:dyDescent="0.2">
      <c r="A48" s="56" t="s">
        <v>77</v>
      </c>
      <c r="B48" s="111">
        <v>0</v>
      </c>
      <c r="C48" s="112"/>
      <c r="D48" s="112">
        <v>0</v>
      </c>
      <c r="E48" s="113"/>
    </row>
    <row r="49" spans="1:5" ht="20.100000000000001" customHeight="1" x14ac:dyDescent="0.2">
      <c r="A49" s="53" t="s">
        <v>78</v>
      </c>
      <c r="B49" s="117">
        <v>25322.799999999999</v>
      </c>
      <c r="C49" s="120"/>
      <c r="D49" s="120">
        <f>C49*2</f>
        <v>0</v>
      </c>
      <c r="E49" s="171">
        <f>AVERAGE(D49:D53)</f>
        <v>0</v>
      </c>
    </row>
    <row r="50" spans="1:5" ht="20.100000000000001" customHeight="1" x14ac:dyDescent="0.2">
      <c r="A50" s="54" t="s">
        <v>79</v>
      </c>
      <c r="B50" s="118">
        <v>25322.799999999999</v>
      </c>
      <c r="C50" s="110"/>
      <c r="D50" s="110">
        <f>C50*2</f>
        <v>0</v>
      </c>
      <c r="E50" s="172"/>
    </row>
    <row r="51" spans="1:5" ht="20.100000000000001" customHeight="1" x14ac:dyDescent="0.2">
      <c r="A51" s="54" t="s">
        <v>80</v>
      </c>
      <c r="B51" s="118">
        <v>25322.799999999999</v>
      </c>
      <c r="C51" s="110"/>
      <c r="D51" s="110">
        <f>C51*2</f>
        <v>0</v>
      </c>
      <c r="E51" s="172"/>
    </row>
    <row r="52" spans="1:5" ht="20.100000000000001" customHeight="1" x14ac:dyDescent="0.2">
      <c r="A52" s="54" t="s">
        <v>81</v>
      </c>
      <c r="B52" s="118">
        <v>25322.799999999999</v>
      </c>
      <c r="C52" s="99"/>
      <c r="D52" s="110">
        <f>C52*2</f>
        <v>0</v>
      </c>
      <c r="E52" s="172"/>
    </row>
    <row r="53" spans="1:5" ht="20.100000000000001" customHeight="1" x14ac:dyDescent="0.2">
      <c r="A53" s="54" t="s">
        <v>82</v>
      </c>
      <c r="B53" s="118">
        <v>25322.799999999999</v>
      </c>
      <c r="C53" s="110"/>
      <c r="D53" s="110">
        <f>C53*2</f>
        <v>0</v>
      </c>
      <c r="E53" s="172"/>
    </row>
    <row r="54" spans="1:5" ht="20.100000000000001" customHeight="1" x14ac:dyDescent="0.2">
      <c r="A54" s="56" t="s">
        <v>83</v>
      </c>
      <c r="B54" s="111">
        <v>0</v>
      </c>
      <c r="C54" s="112"/>
      <c r="D54" s="112">
        <v>0</v>
      </c>
      <c r="E54" s="113"/>
    </row>
    <row r="55" spans="1:5" ht="20.100000000000001" customHeight="1" x14ac:dyDescent="0.2"/>
    <row r="56" spans="1:5" ht="20.100000000000001" customHeight="1" x14ac:dyDescent="0.2"/>
    <row r="57" spans="1:5" ht="20.100000000000001" customHeight="1" x14ac:dyDescent="0.2"/>
    <row r="58" spans="1:5" ht="20.100000000000001" customHeight="1" x14ac:dyDescent="0.2"/>
    <row r="59" spans="1:5" ht="20.100000000000001" customHeight="1" x14ac:dyDescent="0.2"/>
    <row r="60" spans="1:5" ht="20.100000000000001" customHeight="1" x14ac:dyDescent="0.2"/>
    <row r="61" spans="1:5" ht="20.100000000000001" customHeight="1" x14ac:dyDescent="0.2"/>
    <row r="62" spans="1:5" ht="20.100000000000001" customHeight="1" x14ac:dyDescent="0.2"/>
    <row r="63" spans="1:5" ht="20.100000000000001" customHeight="1" x14ac:dyDescent="0.2"/>
    <row r="64" spans="1:5" ht="20.100000000000001" customHeight="1" x14ac:dyDescent="0.2"/>
    <row r="65" ht="20.100000000000001" customHeight="1" x14ac:dyDescent="0.2"/>
    <row r="66" ht="20.100000000000001" customHeight="1" x14ac:dyDescent="0.2"/>
    <row r="67" ht="20.100000000000001" customHeight="1" x14ac:dyDescent="0.2"/>
    <row r="68" ht="20.100000000000001" customHeight="1" x14ac:dyDescent="0.2"/>
    <row r="69" ht="20.100000000000001" customHeight="1" x14ac:dyDescent="0.2"/>
    <row r="70" ht="20.100000000000001" customHeight="1" x14ac:dyDescent="0.2"/>
    <row r="71" ht="20.100000000000001" customHeight="1" x14ac:dyDescent="0.2"/>
    <row r="72" ht="20.100000000000001" customHeight="1" x14ac:dyDescent="0.2"/>
    <row r="73" ht="20.100000000000001" customHeight="1" x14ac:dyDescent="0.2"/>
    <row r="74" ht="20.100000000000001" customHeight="1" x14ac:dyDescent="0.2"/>
    <row r="75" ht="20.100000000000001" customHeight="1" x14ac:dyDescent="0.2"/>
    <row r="76" ht="20.100000000000001" customHeight="1" x14ac:dyDescent="0.2"/>
    <row r="77" ht="20.100000000000001" customHeight="1" x14ac:dyDescent="0.2"/>
    <row r="78" ht="20.100000000000001" customHeight="1" x14ac:dyDescent="0.2"/>
    <row r="79" ht="20.100000000000001" customHeight="1" x14ac:dyDescent="0.2"/>
    <row r="80"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row r="88" ht="20.100000000000001" customHeight="1" x14ac:dyDescent="0.2"/>
    <row r="89" ht="20.100000000000001" customHeight="1" x14ac:dyDescent="0.2"/>
    <row r="90" ht="20.100000000000001" customHeight="1" x14ac:dyDescent="0.2"/>
    <row r="91" ht="20.100000000000001" customHeight="1" x14ac:dyDescent="0.2"/>
    <row r="92" ht="20.100000000000001" customHeight="1" x14ac:dyDescent="0.2"/>
    <row r="93" ht="20.100000000000001" customHeight="1" x14ac:dyDescent="0.2"/>
    <row r="94" ht="20.100000000000001" customHeight="1" x14ac:dyDescent="0.2"/>
    <row r="95" ht="20.100000000000001" customHeight="1" x14ac:dyDescent="0.2"/>
    <row r="96" ht="20.100000000000001" customHeight="1" x14ac:dyDescent="0.2"/>
    <row r="97" ht="20.100000000000001" customHeight="1" x14ac:dyDescent="0.2"/>
    <row r="98" ht="20.100000000000001" customHeight="1" x14ac:dyDescent="0.2"/>
    <row r="99" ht="20.100000000000001" customHeight="1" x14ac:dyDescent="0.2"/>
    <row r="100" ht="20.100000000000001" customHeight="1" x14ac:dyDescent="0.2"/>
    <row r="101" ht="20.100000000000001" customHeight="1" x14ac:dyDescent="0.2"/>
    <row r="102" ht="20.100000000000001" customHeight="1" x14ac:dyDescent="0.2"/>
    <row r="103" ht="20.100000000000001" customHeight="1" x14ac:dyDescent="0.2"/>
    <row r="104" ht="20.100000000000001" customHeight="1" x14ac:dyDescent="0.2"/>
    <row r="105" ht="20.100000000000001" customHeight="1" x14ac:dyDescent="0.2"/>
    <row r="106" ht="20.100000000000001" customHeight="1" x14ac:dyDescent="0.2"/>
    <row r="107" ht="20.100000000000001" customHeight="1" x14ac:dyDescent="0.2"/>
    <row r="108" ht="20.100000000000001" customHeight="1" x14ac:dyDescent="0.2"/>
    <row r="109" ht="20.100000000000001" customHeight="1" x14ac:dyDescent="0.2"/>
    <row r="110" ht="20.100000000000001" customHeight="1" x14ac:dyDescent="0.2"/>
    <row r="111" ht="20.100000000000001" customHeight="1" x14ac:dyDescent="0.2"/>
    <row r="112" ht="20.100000000000001" customHeight="1" x14ac:dyDescent="0.2"/>
    <row r="113" ht="20.100000000000001" customHeight="1" x14ac:dyDescent="0.2"/>
    <row r="114" ht="20.100000000000001" customHeight="1" x14ac:dyDescent="0.2"/>
    <row r="115" ht="20.100000000000001" customHeight="1" x14ac:dyDescent="0.2"/>
    <row r="116" ht="20.100000000000001" customHeight="1" x14ac:dyDescent="0.2"/>
    <row r="117" ht="20.100000000000001" customHeight="1" x14ac:dyDescent="0.2"/>
  </sheetData>
  <mergeCells count="33">
    <mergeCell ref="A29:F29"/>
    <mergeCell ref="E31:E35"/>
    <mergeCell ref="E37:E41"/>
    <mergeCell ref="E43:E47"/>
    <mergeCell ref="E49:E53"/>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s>
  <printOptions horizontalCentered="1"/>
  <pageMargins left="0.7" right="0.7" top="1.25" bottom="0.75" header="0.3" footer="0.3"/>
  <pageSetup scale="43" orientation="landscape" r:id="rId1"/>
  <headerFooter>
    <oddHeader>&amp;C&amp;20Study B05897
Test #1</oddHeader>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56DEBF-3FFC-4E98-9BAD-C1427A64ACA2}">
  <dimension ref="A1:P213"/>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thickTop="1" thickBot="1" x14ac:dyDescent="0.3">
      <c r="A2" s="38" t="s">
        <v>49</v>
      </c>
      <c r="B2" s="39" t="s">
        <v>50</v>
      </c>
      <c r="C2" s="39" t="s">
        <v>51</v>
      </c>
      <c r="D2" s="39" t="s">
        <v>52</v>
      </c>
      <c r="E2" s="39" t="s">
        <v>53</v>
      </c>
      <c r="F2" s="39" t="s">
        <v>54</v>
      </c>
      <c r="G2" s="40" t="s">
        <v>55</v>
      </c>
      <c r="H2" s="41" t="s">
        <v>56</v>
      </c>
      <c r="I2" s="42" t="s">
        <v>57</v>
      </c>
      <c r="J2" s="43" t="s">
        <v>58</v>
      </c>
      <c r="K2" s="42" t="s">
        <v>20</v>
      </c>
      <c r="L2" s="44" t="s">
        <v>41</v>
      </c>
    </row>
    <row r="3" spans="1:16" ht="19.5" customHeight="1" thickTop="1" x14ac:dyDescent="0.2">
      <c r="A3" s="89" t="s">
        <v>85</v>
      </c>
      <c r="B3" s="106">
        <v>25322.799999999999</v>
      </c>
      <c r="C3" s="106">
        <v>1064</v>
      </c>
      <c r="D3" s="106">
        <f t="shared" ref="D3:D7" si="0">C3*2</f>
        <v>2128</v>
      </c>
      <c r="E3" s="160">
        <f>AVERAGE(D3:D7)</f>
        <v>936.91999999999985</v>
      </c>
      <c r="F3" s="160">
        <f>STDEV(D3:D7)</f>
        <v>723.96858495379502</v>
      </c>
      <c r="G3" s="108">
        <f t="shared" ref="G3:G26" si="1">LOG(D3)</f>
        <v>3.3279716236230104</v>
      </c>
      <c r="H3" s="162">
        <f>AVERAGE(G3:G7)</f>
        <v>2.880670121586836</v>
      </c>
      <c r="I3" s="164">
        <f>STDEV(G3:G7)^2</f>
        <v>9.1846253719829296E-2</v>
      </c>
      <c r="J3" s="156">
        <f>P4-H3</f>
        <v>1.5228416033492218</v>
      </c>
      <c r="K3" s="158">
        <f>SQRT(I3)/SQRT(5)</f>
        <v>0.13553320900785112</v>
      </c>
      <c r="L3" s="150">
        <f>1.96*K3</f>
        <v>0.26564508965538819</v>
      </c>
    </row>
    <row r="4" spans="1:16" ht="20.100000000000001" customHeight="1" x14ac:dyDescent="0.2">
      <c r="A4" s="90" t="s">
        <v>86</v>
      </c>
      <c r="B4" s="107">
        <v>25322.799999999999</v>
      </c>
      <c r="C4" s="107">
        <v>212.8</v>
      </c>
      <c r="D4" s="107">
        <f t="shared" si="0"/>
        <v>425.6</v>
      </c>
      <c r="E4" s="161"/>
      <c r="F4" s="161"/>
      <c r="G4" s="109">
        <f t="shared" si="1"/>
        <v>2.6290016192869916</v>
      </c>
      <c r="H4" s="163"/>
      <c r="I4" s="165"/>
      <c r="J4" s="157"/>
      <c r="K4" s="159"/>
      <c r="L4" s="151"/>
      <c r="O4" s="34" t="s">
        <v>61</v>
      </c>
      <c r="P4" s="34">
        <f>LOG(B3)</f>
        <v>4.4035117249360578</v>
      </c>
    </row>
    <row r="5" spans="1:16" ht="19.5" customHeight="1" x14ac:dyDescent="0.2">
      <c r="A5" s="90" t="s">
        <v>87</v>
      </c>
      <c r="B5" s="107">
        <v>25322.799999999999</v>
      </c>
      <c r="C5" s="107">
        <v>212.8</v>
      </c>
      <c r="D5" s="107">
        <f t="shared" si="0"/>
        <v>425.6</v>
      </c>
      <c r="E5" s="161"/>
      <c r="F5" s="161"/>
      <c r="G5" s="109">
        <f t="shared" si="1"/>
        <v>2.6290016192869916</v>
      </c>
      <c r="H5" s="163"/>
      <c r="I5" s="165"/>
      <c r="J5" s="157"/>
      <c r="K5" s="159"/>
      <c r="L5" s="151"/>
    </row>
    <row r="6" spans="1:16" ht="19.5" customHeight="1" x14ac:dyDescent="0.2">
      <c r="A6" s="90" t="s">
        <v>88</v>
      </c>
      <c r="B6" s="107">
        <v>25322.799999999999</v>
      </c>
      <c r="C6" s="107">
        <v>559</v>
      </c>
      <c r="D6" s="107">
        <f t="shared" si="0"/>
        <v>1118</v>
      </c>
      <c r="E6" s="161"/>
      <c r="F6" s="161"/>
      <c r="G6" s="109">
        <f t="shared" si="1"/>
        <v>3.0484418035504044</v>
      </c>
      <c r="H6" s="163"/>
      <c r="I6" s="165"/>
      <c r="J6" s="157"/>
      <c r="K6" s="159"/>
      <c r="L6" s="151"/>
    </row>
    <row r="7" spans="1:16" ht="20.100000000000001" customHeight="1" thickBot="1" x14ac:dyDescent="0.25">
      <c r="A7" s="90" t="s">
        <v>89</v>
      </c>
      <c r="B7" s="107">
        <v>25322.799999999999</v>
      </c>
      <c r="C7" s="107">
        <v>293.7</v>
      </c>
      <c r="D7" s="107">
        <f t="shared" si="0"/>
        <v>587.4</v>
      </c>
      <c r="E7" s="161"/>
      <c r="F7" s="161"/>
      <c r="G7" s="109">
        <f t="shared" si="1"/>
        <v>2.7689339421867816</v>
      </c>
      <c r="H7" s="163"/>
      <c r="I7" s="165"/>
      <c r="J7" s="157"/>
      <c r="K7" s="159"/>
      <c r="L7" s="151"/>
    </row>
    <row r="8" spans="1:16" ht="20.100000000000001" customHeight="1" thickBot="1" x14ac:dyDescent="0.25">
      <c r="A8" s="94" t="s">
        <v>90</v>
      </c>
      <c r="B8" s="95">
        <v>0</v>
      </c>
      <c r="C8" s="95" t="s">
        <v>35</v>
      </c>
      <c r="D8" s="95">
        <v>0</v>
      </c>
      <c r="E8" s="62"/>
      <c r="F8" s="62"/>
      <c r="G8" s="63" t="e">
        <f t="shared" si="1"/>
        <v>#NUM!</v>
      </c>
      <c r="H8" s="63"/>
      <c r="I8" s="64"/>
      <c r="J8" s="50"/>
      <c r="K8" s="51"/>
      <c r="L8" s="52"/>
    </row>
    <row r="9" spans="1:16" ht="20.100000000000001" customHeight="1" thickTop="1" x14ac:dyDescent="0.2">
      <c r="A9" s="65" t="s">
        <v>91</v>
      </c>
      <c r="B9" s="66">
        <v>25322.799999999999</v>
      </c>
      <c r="C9" s="67" t="s">
        <v>35</v>
      </c>
      <c r="D9" s="66">
        <v>1</v>
      </c>
      <c r="E9" s="173">
        <f>AVERAGE(D9:D13)</f>
        <v>1</v>
      </c>
      <c r="F9" s="173">
        <f>STDEV(D9:D13)</f>
        <v>0</v>
      </c>
      <c r="G9" s="68">
        <f t="shared" si="1"/>
        <v>0</v>
      </c>
      <c r="H9" s="174">
        <f>AVERAGE(G9:G13)</f>
        <v>0</v>
      </c>
      <c r="I9" s="174">
        <f>STDEV(G9:G13)^2</f>
        <v>0</v>
      </c>
      <c r="J9" s="175">
        <f>$H$3-H9</f>
        <v>2.880670121586836</v>
      </c>
      <c r="K9" s="178">
        <f>SQRT(I9)/SQRT(5)</f>
        <v>0</v>
      </c>
      <c r="L9" s="181">
        <f>1.96*K9</f>
        <v>0</v>
      </c>
    </row>
    <row r="10" spans="1:16" ht="20.100000000000001" customHeight="1" x14ac:dyDescent="0.2">
      <c r="A10" s="54" t="s">
        <v>92</v>
      </c>
      <c r="B10" s="103">
        <v>25322.799999999999</v>
      </c>
      <c r="C10" s="103" t="s">
        <v>35</v>
      </c>
      <c r="D10" s="103">
        <v>1</v>
      </c>
      <c r="E10" s="173"/>
      <c r="F10" s="173"/>
      <c r="G10" s="105">
        <f t="shared" si="1"/>
        <v>0</v>
      </c>
      <c r="H10" s="174"/>
      <c r="I10" s="174"/>
      <c r="J10" s="176"/>
      <c r="K10" s="179"/>
      <c r="L10" s="182"/>
    </row>
    <row r="11" spans="1:16" ht="20.100000000000001" customHeight="1" x14ac:dyDescent="0.2">
      <c r="A11" s="54" t="s">
        <v>93</v>
      </c>
      <c r="B11" s="103">
        <v>25322.799999999999</v>
      </c>
      <c r="C11" s="103" t="s">
        <v>35</v>
      </c>
      <c r="D11" s="103">
        <v>1</v>
      </c>
      <c r="E11" s="173"/>
      <c r="F11" s="173"/>
      <c r="G11" s="105">
        <f t="shared" si="1"/>
        <v>0</v>
      </c>
      <c r="H11" s="174"/>
      <c r="I11" s="174"/>
      <c r="J11" s="176"/>
      <c r="K11" s="179"/>
      <c r="L11" s="182"/>
    </row>
    <row r="12" spans="1:16" ht="20.100000000000001" customHeight="1" x14ac:dyDescent="0.2">
      <c r="A12" s="54" t="s">
        <v>94</v>
      </c>
      <c r="B12" s="103">
        <v>25322.799999999999</v>
      </c>
      <c r="C12" s="55" t="s">
        <v>35</v>
      </c>
      <c r="D12" s="103">
        <v>1</v>
      </c>
      <c r="E12" s="173"/>
      <c r="F12" s="173"/>
      <c r="G12" s="105">
        <f t="shared" si="1"/>
        <v>0</v>
      </c>
      <c r="H12" s="174"/>
      <c r="I12" s="174"/>
      <c r="J12" s="176"/>
      <c r="K12" s="179"/>
      <c r="L12" s="182"/>
    </row>
    <row r="13" spans="1:16" ht="20.100000000000001" customHeight="1" thickBot="1" x14ac:dyDescent="0.25">
      <c r="A13" s="54" t="s">
        <v>95</v>
      </c>
      <c r="B13" s="103">
        <v>25322.799999999999</v>
      </c>
      <c r="C13" s="103" t="s">
        <v>35</v>
      </c>
      <c r="D13" s="103">
        <v>1</v>
      </c>
      <c r="E13" s="173"/>
      <c r="F13" s="173"/>
      <c r="G13" s="105">
        <f t="shared" si="1"/>
        <v>0</v>
      </c>
      <c r="H13" s="174"/>
      <c r="I13" s="174"/>
      <c r="J13" s="177"/>
      <c r="K13" s="180"/>
      <c r="L13" s="183"/>
    </row>
    <row r="14" spans="1:16" ht="20.100000000000001" customHeight="1" thickBot="1" x14ac:dyDescent="0.25">
      <c r="A14" s="69" t="s">
        <v>96</v>
      </c>
      <c r="B14" s="70">
        <v>0</v>
      </c>
      <c r="C14" s="70" t="s">
        <v>35</v>
      </c>
      <c r="D14" s="70">
        <v>0</v>
      </c>
      <c r="E14" s="46"/>
      <c r="F14" s="46"/>
      <c r="G14" s="47" t="e">
        <f t="shared" si="1"/>
        <v>#NUM!</v>
      </c>
      <c r="H14" s="48"/>
      <c r="I14" s="48"/>
      <c r="J14" s="58"/>
      <c r="K14" s="59"/>
      <c r="L14" s="60"/>
    </row>
    <row r="15" spans="1:16" ht="20.100000000000001" customHeight="1" thickTop="1" x14ac:dyDescent="0.2">
      <c r="A15" s="65" t="s">
        <v>97</v>
      </c>
      <c r="B15" s="66">
        <v>25322.799999999999</v>
      </c>
      <c r="C15" s="71"/>
      <c r="D15" s="71">
        <f t="shared" ref="D15:D19" si="2">C15*2</f>
        <v>0</v>
      </c>
      <c r="E15" s="186">
        <f>AVERAGE(D17:D19)</f>
        <v>0</v>
      </c>
      <c r="F15" s="186">
        <f>STDEV(D17:D19)</f>
        <v>0</v>
      </c>
      <c r="G15" s="72" t="e">
        <f t="shared" si="1"/>
        <v>#NUM!</v>
      </c>
      <c r="H15" s="187" t="e">
        <f>AVERAGE(G17:G19)</f>
        <v>#NUM!</v>
      </c>
      <c r="I15" s="187" t="e">
        <f>STDEV(G17:G19)^2</f>
        <v>#NUM!</v>
      </c>
      <c r="J15" s="188" t="e">
        <f>$H$3-H15</f>
        <v>#NUM!</v>
      </c>
      <c r="K15" s="191" t="e">
        <f>SQRT(I15)/SQRT(5)</f>
        <v>#NUM!</v>
      </c>
      <c r="L15" s="184" t="e">
        <f>1.96*K15</f>
        <v>#NUM!</v>
      </c>
    </row>
    <row r="16" spans="1:16" ht="20.100000000000001" customHeight="1" x14ac:dyDescent="0.2">
      <c r="A16" s="54" t="s">
        <v>98</v>
      </c>
      <c r="B16" s="103">
        <v>25322.799999999999</v>
      </c>
      <c r="C16" s="99"/>
      <c r="D16" s="99">
        <f t="shared" si="2"/>
        <v>0</v>
      </c>
      <c r="E16" s="186"/>
      <c r="F16" s="186"/>
      <c r="G16" s="101" t="e">
        <f t="shared" si="1"/>
        <v>#NUM!</v>
      </c>
      <c r="H16" s="187"/>
      <c r="I16" s="187"/>
      <c r="J16" s="189"/>
      <c r="K16" s="191"/>
      <c r="L16" s="184"/>
    </row>
    <row r="17" spans="1:12" ht="20.100000000000001" customHeight="1" x14ac:dyDescent="0.2">
      <c r="A17" s="54" t="s">
        <v>99</v>
      </c>
      <c r="B17" s="103">
        <v>25322.799999999999</v>
      </c>
      <c r="C17" s="99"/>
      <c r="D17" s="99">
        <f t="shared" si="2"/>
        <v>0</v>
      </c>
      <c r="E17" s="186"/>
      <c r="F17" s="186"/>
      <c r="G17" s="101" t="e">
        <f t="shared" si="1"/>
        <v>#NUM!</v>
      </c>
      <c r="H17" s="187"/>
      <c r="I17" s="187"/>
      <c r="J17" s="189"/>
      <c r="K17" s="191"/>
      <c r="L17" s="184"/>
    </row>
    <row r="18" spans="1:12" ht="20.100000000000001" customHeight="1" x14ac:dyDescent="0.2">
      <c r="A18" s="54" t="s">
        <v>100</v>
      </c>
      <c r="B18" s="103">
        <v>25322.799999999999</v>
      </c>
      <c r="C18" s="99"/>
      <c r="D18" s="99">
        <f t="shared" si="2"/>
        <v>0</v>
      </c>
      <c r="E18" s="186"/>
      <c r="F18" s="186"/>
      <c r="G18" s="101" t="e">
        <f t="shared" si="1"/>
        <v>#NUM!</v>
      </c>
      <c r="H18" s="187"/>
      <c r="I18" s="187"/>
      <c r="J18" s="189"/>
      <c r="K18" s="191"/>
      <c r="L18" s="184"/>
    </row>
    <row r="19" spans="1:12" ht="20.100000000000001" customHeight="1" thickBot="1" x14ac:dyDescent="0.25">
      <c r="A19" s="54" t="s">
        <v>101</v>
      </c>
      <c r="B19" s="103">
        <v>25322.799999999999</v>
      </c>
      <c r="C19" s="99"/>
      <c r="D19" s="99">
        <f t="shared" si="2"/>
        <v>0</v>
      </c>
      <c r="E19" s="186"/>
      <c r="F19" s="186"/>
      <c r="G19" s="101" t="e">
        <f t="shared" si="1"/>
        <v>#NUM!</v>
      </c>
      <c r="H19" s="187"/>
      <c r="I19" s="187"/>
      <c r="J19" s="190"/>
      <c r="K19" s="192"/>
      <c r="L19" s="185"/>
    </row>
    <row r="20" spans="1:12" ht="20.100000000000001" customHeight="1" thickBot="1" x14ac:dyDescent="0.25">
      <c r="A20" s="69" t="s">
        <v>102</v>
      </c>
      <c r="B20" s="70">
        <v>0</v>
      </c>
      <c r="C20" s="62"/>
      <c r="D20" s="62">
        <v>0</v>
      </c>
      <c r="E20" s="46"/>
      <c r="F20" s="46"/>
      <c r="G20" s="47" t="e">
        <f t="shared" si="1"/>
        <v>#NUM!</v>
      </c>
      <c r="H20" s="48"/>
      <c r="I20" s="48"/>
      <c r="J20" s="58"/>
      <c r="K20" s="59"/>
      <c r="L20" s="60"/>
    </row>
    <row r="21" spans="1:12" ht="19.5" customHeight="1" thickTop="1" x14ac:dyDescent="0.2">
      <c r="A21" s="65" t="s">
        <v>103</v>
      </c>
      <c r="B21" s="66">
        <v>25322.799999999999</v>
      </c>
      <c r="C21" s="71"/>
      <c r="D21" s="71">
        <f t="shared" ref="D21:D25" si="3">C21*2</f>
        <v>0</v>
      </c>
      <c r="E21" s="186">
        <f>AVERAGE(D23:D25)</f>
        <v>0</v>
      </c>
      <c r="F21" s="186">
        <f>STDEV(D23:D25)</f>
        <v>0</v>
      </c>
      <c r="G21" s="72" t="e">
        <f t="shared" si="1"/>
        <v>#NUM!</v>
      </c>
      <c r="H21" s="187" t="e">
        <f>AVERAGE(G23:G25)</f>
        <v>#NUM!</v>
      </c>
      <c r="I21" s="187" t="e">
        <f>STDEV(G23:G25)^2</f>
        <v>#NUM!</v>
      </c>
      <c r="J21" s="188" t="e">
        <f>$H$3-H21</f>
        <v>#NUM!</v>
      </c>
      <c r="K21" s="191" t="e">
        <f>SQRT(I21)/SQRT(5)</f>
        <v>#NUM!</v>
      </c>
      <c r="L21" s="184" t="e">
        <f>1.96*K21</f>
        <v>#NUM!</v>
      </c>
    </row>
    <row r="22" spans="1:12" ht="20.100000000000001" customHeight="1" x14ac:dyDescent="0.2">
      <c r="A22" s="54" t="s">
        <v>104</v>
      </c>
      <c r="B22" s="103">
        <v>25322.799999999999</v>
      </c>
      <c r="C22" s="99"/>
      <c r="D22" s="99">
        <f t="shared" si="3"/>
        <v>0</v>
      </c>
      <c r="E22" s="186"/>
      <c r="F22" s="186"/>
      <c r="G22" s="101" t="e">
        <f t="shared" si="1"/>
        <v>#NUM!</v>
      </c>
      <c r="H22" s="187"/>
      <c r="I22" s="187"/>
      <c r="J22" s="189"/>
      <c r="K22" s="191"/>
      <c r="L22" s="184"/>
    </row>
    <row r="23" spans="1:12" ht="20.100000000000001" customHeight="1" x14ac:dyDescent="0.2">
      <c r="A23" s="54" t="s">
        <v>105</v>
      </c>
      <c r="B23" s="103">
        <v>25322.799999999999</v>
      </c>
      <c r="C23" s="99"/>
      <c r="D23" s="99">
        <f t="shared" si="3"/>
        <v>0</v>
      </c>
      <c r="E23" s="186"/>
      <c r="F23" s="186"/>
      <c r="G23" s="101" t="e">
        <f t="shared" si="1"/>
        <v>#NUM!</v>
      </c>
      <c r="H23" s="187"/>
      <c r="I23" s="187"/>
      <c r="J23" s="189"/>
      <c r="K23" s="191"/>
      <c r="L23" s="184"/>
    </row>
    <row r="24" spans="1:12" ht="20.100000000000001" customHeight="1" x14ac:dyDescent="0.2">
      <c r="A24" s="54" t="s">
        <v>106</v>
      </c>
      <c r="B24" s="103">
        <v>25322.799999999999</v>
      </c>
      <c r="C24" s="99"/>
      <c r="D24" s="99">
        <f t="shared" si="3"/>
        <v>0</v>
      </c>
      <c r="E24" s="186"/>
      <c r="F24" s="186"/>
      <c r="G24" s="101" t="e">
        <f t="shared" si="1"/>
        <v>#NUM!</v>
      </c>
      <c r="H24" s="187"/>
      <c r="I24" s="187"/>
      <c r="J24" s="189"/>
      <c r="K24" s="191"/>
      <c r="L24" s="184"/>
    </row>
    <row r="25" spans="1:12" ht="20.100000000000001" customHeight="1" thickBot="1" x14ac:dyDescent="0.25">
      <c r="A25" s="54" t="s">
        <v>107</v>
      </c>
      <c r="B25" s="103">
        <v>25322.799999999999</v>
      </c>
      <c r="C25" s="99"/>
      <c r="D25" s="99">
        <f t="shared" si="3"/>
        <v>0</v>
      </c>
      <c r="E25" s="186"/>
      <c r="F25" s="186"/>
      <c r="G25" s="101" t="e">
        <f t="shared" si="1"/>
        <v>#NUM!</v>
      </c>
      <c r="H25" s="187"/>
      <c r="I25" s="187"/>
      <c r="J25" s="190"/>
      <c r="K25" s="192"/>
      <c r="L25" s="185"/>
    </row>
    <row r="26" spans="1:12" ht="20.100000000000001" customHeight="1" thickBot="1" x14ac:dyDescent="0.25">
      <c r="A26" s="73" t="s">
        <v>108</v>
      </c>
      <c r="B26" s="74">
        <v>0</v>
      </c>
      <c r="C26" s="75"/>
      <c r="D26" s="75">
        <v>0</v>
      </c>
      <c r="E26" s="75"/>
      <c r="F26" s="75"/>
      <c r="G26" s="76" t="e">
        <f t="shared" si="1"/>
        <v>#NUM!</v>
      </c>
      <c r="H26" s="76"/>
      <c r="I26" s="76"/>
      <c r="J26" s="77"/>
      <c r="K26" s="78"/>
      <c r="L26" s="79"/>
    </row>
    <row r="27" spans="1:12" ht="15.75" thickTop="1" x14ac:dyDescent="0.2">
      <c r="A27" s="37"/>
      <c r="B27" s="37"/>
      <c r="C27" s="37"/>
      <c r="D27" s="37"/>
      <c r="E27" s="37"/>
      <c r="F27" s="37"/>
      <c r="G27" s="37"/>
      <c r="H27" s="37"/>
      <c r="I27" s="37"/>
      <c r="J27" s="37"/>
      <c r="K27" s="37"/>
      <c r="L27" s="37"/>
    </row>
    <row r="28" spans="1:12" ht="20.100000000000001" customHeight="1" x14ac:dyDescent="0.2">
      <c r="A28" s="37"/>
      <c r="B28" s="37"/>
      <c r="C28" s="37"/>
      <c r="D28" s="37"/>
      <c r="E28" s="37"/>
      <c r="F28" s="37"/>
      <c r="G28" s="37"/>
      <c r="H28" s="37"/>
      <c r="I28" s="37"/>
      <c r="J28" s="37"/>
      <c r="K28" s="37"/>
      <c r="L28" s="37"/>
    </row>
    <row r="29" spans="1:12" ht="54.75" customHeight="1" thickBot="1" x14ac:dyDescent="0.25">
      <c r="A29" s="166" t="s">
        <v>84</v>
      </c>
      <c r="B29" s="166"/>
      <c r="C29" s="166"/>
      <c r="D29" s="166"/>
      <c r="E29" s="166"/>
      <c r="F29" s="166"/>
      <c r="G29" s="37"/>
      <c r="H29" s="37"/>
      <c r="I29" s="37"/>
      <c r="J29" s="37"/>
      <c r="K29" s="37"/>
      <c r="L29" s="37"/>
    </row>
    <row r="30" spans="1:12" ht="33" customHeight="1" thickTop="1" thickBot="1" x14ac:dyDescent="0.25">
      <c r="A30" s="38" t="s">
        <v>49</v>
      </c>
      <c r="B30" s="39" t="s">
        <v>50</v>
      </c>
      <c r="C30" s="39" t="s">
        <v>51</v>
      </c>
      <c r="D30" s="39" t="s">
        <v>52</v>
      </c>
      <c r="E30" s="39" t="s">
        <v>53</v>
      </c>
      <c r="F30" s="37"/>
      <c r="G30" s="37"/>
      <c r="H30" s="37"/>
      <c r="I30" s="37"/>
      <c r="J30" s="37"/>
      <c r="K30" s="37"/>
      <c r="L30" s="37"/>
    </row>
    <row r="31" spans="1:12" ht="20.100000000000001" customHeight="1" x14ac:dyDescent="0.2">
      <c r="A31" s="89" t="s">
        <v>85</v>
      </c>
      <c r="B31" s="114">
        <v>25322.799999999999</v>
      </c>
      <c r="C31" s="114">
        <v>1064</v>
      </c>
      <c r="D31" s="114">
        <f t="shared" ref="D31:D35" si="4">C31*2</f>
        <v>2128</v>
      </c>
      <c r="E31" s="167">
        <f>AVERAGE(D31:D35)</f>
        <v>936.91999999999985</v>
      </c>
      <c r="F31" s="37"/>
      <c r="G31" s="37"/>
      <c r="H31" s="37"/>
      <c r="I31" s="37"/>
      <c r="J31" s="37"/>
      <c r="K31" s="37"/>
      <c r="L31" s="37"/>
    </row>
    <row r="32" spans="1:12" ht="20.100000000000001" customHeight="1" x14ac:dyDescent="0.2">
      <c r="A32" s="90" t="s">
        <v>86</v>
      </c>
      <c r="B32" s="115">
        <v>25322.799999999999</v>
      </c>
      <c r="C32" s="115">
        <v>212.8</v>
      </c>
      <c r="D32" s="115">
        <f t="shared" si="4"/>
        <v>425.6</v>
      </c>
      <c r="E32" s="168"/>
      <c r="F32" s="37"/>
      <c r="G32" s="37"/>
      <c r="H32" s="37"/>
      <c r="I32" s="37"/>
      <c r="J32" s="37"/>
      <c r="K32" s="37"/>
      <c r="L32" s="37"/>
    </row>
    <row r="33" spans="1:12" ht="20.100000000000001" customHeight="1" x14ac:dyDescent="0.2">
      <c r="A33" s="90" t="s">
        <v>87</v>
      </c>
      <c r="B33" s="115">
        <v>25322.799999999999</v>
      </c>
      <c r="C33" s="115">
        <v>212.8</v>
      </c>
      <c r="D33" s="115">
        <f t="shared" si="4"/>
        <v>425.6</v>
      </c>
      <c r="E33" s="168"/>
      <c r="F33" s="37"/>
      <c r="G33" s="37"/>
      <c r="H33" s="37"/>
      <c r="I33" s="37"/>
      <c r="J33" s="37"/>
      <c r="K33" s="37"/>
      <c r="L33" s="37"/>
    </row>
    <row r="34" spans="1:12" ht="20.100000000000001" customHeight="1" x14ac:dyDescent="0.2">
      <c r="A34" s="90" t="s">
        <v>88</v>
      </c>
      <c r="B34" s="115">
        <v>25322.799999999999</v>
      </c>
      <c r="C34" s="115">
        <v>559</v>
      </c>
      <c r="D34" s="115">
        <f t="shared" si="4"/>
        <v>1118</v>
      </c>
      <c r="E34" s="168"/>
      <c r="F34" s="37"/>
      <c r="G34" s="37"/>
      <c r="H34" s="37"/>
      <c r="I34" s="37"/>
      <c r="J34" s="37"/>
      <c r="K34" s="37"/>
      <c r="L34" s="37"/>
    </row>
    <row r="35" spans="1:12" ht="20.100000000000001" customHeight="1" x14ac:dyDescent="0.2">
      <c r="A35" s="90" t="s">
        <v>89</v>
      </c>
      <c r="B35" s="115">
        <v>25322.799999999999</v>
      </c>
      <c r="C35" s="115">
        <v>293.7</v>
      </c>
      <c r="D35" s="115">
        <f t="shared" si="4"/>
        <v>587.4</v>
      </c>
      <c r="E35" s="168"/>
      <c r="F35" s="37"/>
      <c r="G35" s="37"/>
      <c r="H35" s="37"/>
      <c r="I35" s="37"/>
      <c r="J35" s="37"/>
      <c r="K35" s="37"/>
      <c r="L35" s="37"/>
    </row>
    <row r="36" spans="1:12" ht="20.100000000000001" customHeight="1" x14ac:dyDescent="0.2">
      <c r="A36" s="94" t="s">
        <v>90</v>
      </c>
      <c r="B36" s="123">
        <v>0</v>
      </c>
      <c r="C36" s="123" t="s">
        <v>35</v>
      </c>
      <c r="D36" s="123">
        <v>0</v>
      </c>
      <c r="E36" s="124"/>
      <c r="F36" s="37"/>
      <c r="G36" s="37"/>
      <c r="H36" s="37"/>
      <c r="I36" s="37"/>
      <c r="J36" s="37"/>
      <c r="K36" s="37"/>
      <c r="L36" s="37"/>
    </row>
    <row r="37" spans="1:12" ht="20.100000000000001" customHeight="1" x14ac:dyDescent="0.2">
      <c r="A37" s="65" t="s">
        <v>91</v>
      </c>
      <c r="B37" s="125">
        <v>25322.799999999999</v>
      </c>
      <c r="C37" s="126" t="s">
        <v>35</v>
      </c>
      <c r="D37" s="125">
        <v>1</v>
      </c>
      <c r="E37" s="193">
        <f>AVERAGE(D37:D41)</f>
        <v>1</v>
      </c>
      <c r="F37" s="37"/>
      <c r="G37" s="37"/>
      <c r="H37" s="37"/>
      <c r="I37" s="37"/>
      <c r="J37" s="37"/>
      <c r="K37" s="37"/>
      <c r="L37" s="37"/>
    </row>
    <row r="38" spans="1:12" ht="20.100000000000001" customHeight="1" x14ac:dyDescent="0.2">
      <c r="A38" s="54" t="s">
        <v>92</v>
      </c>
      <c r="B38" s="118">
        <v>25322.799999999999</v>
      </c>
      <c r="C38" s="118" t="s">
        <v>35</v>
      </c>
      <c r="D38" s="118">
        <v>1</v>
      </c>
      <c r="E38" s="193"/>
      <c r="F38" s="37"/>
      <c r="G38" s="37"/>
      <c r="H38" s="37"/>
      <c r="I38" s="37"/>
      <c r="J38" s="37"/>
      <c r="K38" s="37"/>
      <c r="L38" s="37"/>
    </row>
    <row r="39" spans="1:12" ht="20.100000000000001" customHeight="1" x14ac:dyDescent="0.2">
      <c r="A39" s="54" t="s">
        <v>93</v>
      </c>
      <c r="B39" s="118">
        <v>25322.799999999999</v>
      </c>
      <c r="C39" s="118" t="s">
        <v>35</v>
      </c>
      <c r="D39" s="118">
        <v>1</v>
      </c>
      <c r="E39" s="193"/>
      <c r="F39" s="37"/>
      <c r="G39" s="37"/>
      <c r="H39" s="37"/>
      <c r="I39" s="37"/>
      <c r="J39" s="37"/>
      <c r="K39" s="37"/>
      <c r="L39" s="37"/>
    </row>
    <row r="40" spans="1:12" ht="20.100000000000001" customHeight="1" x14ac:dyDescent="0.2">
      <c r="A40" s="54" t="s">
        <v>94</v>
      </c>
      <c r="B40" s="118">
        <v>25322.799999999999</v>
      </c>
      <c r="C40" s="119" t="s">
        <v>35</v>
      </c>
      <c r="D40" s="118">
        <v>1</v>
      </c>
      <c r="E40" s="193"/>
      <c r="F40" s="37"/>
      <c r="G40" s="37"/>
      <c r="H40" s="37"/>
      <c r="I40" s="37"/>
      <c r="J40" s="37"/>
      <c r="K40" s="37"/>
      <c r="L40" s="37"/>
    </row>
    <row r="41" spans="1:12" ht="20.100000000000001" customHeight="1" x14ac:dyDescent="0.2">
      <c r="A41" s="54" t="s">
        <v>95</v>
      </c>
      <c r="B41" s="118">
        <v>25322.799999999999</v>
      </c>
      <c r="C41" s="118" t="s">
        <v>35</v>
      </c>
      <c r="D41" s="118">
        <v>1</v>
      </c>
      <c r="E41" s="193"/>
      <c r="F41" s="37"/>
      <c r="G41" s="37"/>
      <c r="H41" s="37"/>
      <c r="I41" s="37"/>
      <c r="J41" s="37"/>
      <c r="K41" s="37"/>
      <c r="L41" s="37"/>
    </row>
    <row r="42" spans="1:12" ht="20.100000000000001" customHeight="1" x14ac:dyDescent="0.2">
      <c r="A42" s="69" t="s">
        <v>96</v>
      </c>
      <c r="B42" s="127">
        <v>0</v>
      </c>
      <c r="C42" s="127" t="s">
        <v>35</v>
      </c>
      <c r="D42" s="127">
        <v>0</v>
      </c>
      <c r="E42" s="113"/>
      <c r="F42" s="37"/>
      <c r="G42" s="37"/>
      <c r="H42" s="37"/>
      <c r="I42" s="37"/>
      <c r="J42" s="37"/>
      <c r="K42" s="37"/>
      <c r="L42" s="37"/>
    </row>
    <row r="43" spans="1:12" ht="20.100000000000001" customHeight="1" x14ac:dyDescent="0.2">
      <c r="A43" s="65" t="s">
        <v>97</v>
      </c>
      <c r="B43" s="125">
        <v>25322.799999999999</v>
      </c>
      <c r="C43" s="128"/>
      <c r="D43" s="128">
        <f t="shared" ref="D43:D47" si="5">C43*2</f>
        <v>0</v>
      </c>
      <c r="E43" s="194">
        <f>AVERAGE(D45:D47)</f>
        <v>0</v>
      </c>
      <c r="F43" s="37"/>
      <c r="G43" s="37"/>
      <c r="H43" s="37"/>
      <c r="I43" s="37"/>
      <c r="J43" s="37"/>
      <c r="K43" s="37"/>
      <c r="L43" s="37"/>
    </row>
    <row r="44" spans="1:12" ht="20.100000000000001" customHeight="1" x14ac:dyDescent="0.2">
      <c r="A44" s="54" t="s">
        <v>98</v>
      </c>
      <c r="B44" s="118">
        <v>25322.799999999999</v>
      </c>
      <c r="C44" s="110"/>
      <c r="D44" s="110">
        <f t="shared" si="5"/>
        <v>0</v>
      </c>
      <c r="E44" s="194"/>
      <c r="F44" s="37"/>
      <c r="G44" s="37"/>
      <c r="H44" s="37"/>
      <c r="I44" s="37"/>
      <c r="J44" s="37"/>
      <c r="K44" s="37"/>
      <c r="L44" s="37"/>
    </row>
    <row r="45" spans="1:12" ht="20.100000000000001" customHeight="1" x14ac:dyDescent="0.2">
      <c r="A45" s="54" t="s">
        <v>99</v>
      </c>
      <c r="B45" s="118">
        <v>25322.799999999999</v>
      </c>
      <c r="C45" s="110"/>
      <c r="D45" s="110">
        <f t="shared" si="5"/>
        <v>0</v>
      </c>
      <c r="E45" s="194"/>
      <c r="F45" s="37"/>
      <c r="G45" s="37"/>
      <c r="H45" s="37"/>
      <c r="I45" s="37"/>
      <c r="J45" s="37"/>
      <c r="K45" s="37"/>
      <c r="L45" s="37"/>
    </row>
    <row r="46" spans="1:12" ht="20.100000000000001" customHeight="1" x14ac:dyDescent="0.2">
      <c r="A46" s="54" t="s">
        <v>100</v>
      </c>
      <c r="B46" s="118">
        <v>25322.799999999999</v>
      </c>
      <c r="C46" s="110"/>
      <c r="D46" s="110">
        <f t="shared" si="5"/>
        <v>0</v>
      </c>
      <c r="E46" s="194"/>
      <c r="F46" s="37"/>
      <c r="G46" s="37"/>
      <c r="H46" s="37"/>
      <c r="I46" s="37"/>
      <c r="J46" s="37"/>
      <c r="K46" s="37"/>
      <c r="L46" s="37"/>
    </row>
    <row r="47" spans="1:12" ht="20.100000000000001" customHeight="1" x14ac:dyDescent="0.2">
      <c r="A47" s="54" t="s">
        <v>101</v>
      </c>
      <c r="B47" s="118">
        <v>25322.799999999999</v>
      </c>
      <c r="C47" s="110"/>
      <c r="D47" s="110">
        <f t="shared" si="5"/>
        <v>0</v>
      </c>
      <c r="E47" s="194"/>
      <c r="F47" s="37"/>
      <c r="G47" s="37"/>
      <c r="H47" s="37"/>
      <c r="I47" s="37"/>
      <c r="J47" s="37"/>
      <c r="K47" s="37"/>
      <c r="L47" s="37"/>
    </row>
    <row r="48" spans="1:12" ht="20.100000000000001" customHeight="1" x14ac:dyDescent="0.2">
      <c r="A48" s="69" t="s">
        <v>102</v>
      </c>
      <c r="B48" s="127">
        <v>0</v>
      </c>
      <c r="C48" s="124"/>
      <c r="D48" s="124">
        <v>0</v>
      </c>
      <c r="E48" s="113"/>
      <c r="F48" s="37"/>
      <c r="G48" s="37"/>
      <c r="H48" s="37"/>
      <c r="I48" s="37"/>
      <c r="J48" s="37"/>
      <c r="K48" s="37"/>
      <c r="L48" s="37"/>
    </row>
    <row r="49" spans="1:12" ht="20.100000000000001" customHeight="1" x14ac:dyDescent="0.2">
      <c r="A49" s="65" t="s">
        <v>103</v>
      </c>
      <c r="B49" s="125">
        <v>25322.799999999999</v>
      </c>
      <c r="C49" s="128"/>
      <c r="D49" s="128">
        <f t="shared" ref="D49:D53" si="6">C49*2</f>
        <v>0</v>
      </c>
      <c r="E49" s="194">
        <f>AVERAGE(D51:D53)</f>
        <v>0</v>
      </c>
      <c r="F49" s="37"/>
      <c r="G49" s="37"/>
      <c r="H49" s="37"/>
      <c r="I49" s="37"/>
      <c r="J49" s="37"/>
      <c r="K49" s="37"/>
      <c r="L49" s="37"/>
    </row>
    <row r="50" spans="1:12" ht="20.100000000000001" customHeight="1" x14ac:dyDescent="0.2">
      <c r="A50" s="54" t="s">
        <v>104</v>
      </c>
      <c r="B50" s="118">
        <v>25322.799999999999</v>
      </c>
      <c r="C50" s="110"/>
      <c r="D50" s="110">
        <f t="shared" si="6"/>
        <v>0</v>
      </c>
      <c r="E50" s="194"/>
      <c r="F50" s="37"/>
      <c r="G50" s="37"/>
      <c r="H50" s="37"/>
      <c r="I50" s="37"/>
      <c r="J50" s="37"/>
      <c r="K50" s="37"/>
      <c r="L50" s="37"/>
    </row>
    <row r="51" spans="1:12" ht="20.100000000000001" customHeight="1" x14ac:dyDescent="0.2">
      <c r="A51" s="54" t="s">
        <v>105</v>
      </c>
      <c r="B51" s="118">
        <v>25322.799999999999</v>
      </c>
      <c r="C51" s="99"/>
      <c r="D51" s="110">
        <f t="shared" si="6"/>
        <v>0</v>
      </c>
      <c r="E51" s="194"/>
      <c r="F51" s="37"/>
      <c r="G51" s="37"/>
      <c r="H51" s="37"/>
      <c r="I51" s="37"/>
      <c r="J51" s="37"/>
      <c r="K51" s="37"/>
      <c r="L51" s="37"/>
    </row>
    <row r="52" spans="1:12" ht="20.100000000000001" customHeight="1" x14ac:dyDescent="0.2">
      <c r="A52" s="54" t="s">
        <v>106</v>
      </c>
      <c r="B52" s="118">
        <v>25322.799999999999</v>
      </c>
      <c r="C52" s="110"/>
      <c r="D52" s="110">
        <f t="shared" si="6"/>
        <v>0</v>
      </c>
      <c r="E52" s="194"/>
      <c r="F52" s="37"/>
      <c r="G52" s="37"/>
      <c r="H52" s="37"/>
      <c r="I52" s="37"/>
      <c r="J52" s="37"/>
      <c r="K52" s="37"/>
      <c r="L52" s="37"/>
    </row>
    <row r="53" spans="1:12" ht="20.100000000000001" customHeight="1" x14ac:dyDescent="0.2">
      <c r="A53" s="54" t="s">
        <v>107</v>
      </c>
      <c r="B53" s="118">
        <v>25322.799999999999</v>
      </c>
      <c r="C53" s="110"/>
      <c r="D53" s="110">
        <f t="shared" si="6"/>
        <v>0</v>
      </c>
      <c r="E53" s="194"/>
      <c r="F53" s="37"/>
      <c r="G53" s="37"/>
      <c r="H53" s="37"/>
      <c r="I53" s="37"/>
      <c r="J53" s="37"/>
      <c r="K53" s="37"/>
      <c r="L53" s="37"/>
    </row>
    <row r="54" spans="1:12" ht="20.100000000000001" customHeight="1" x14ac:dyDescent="0.2">
      <c r="A54" s="73" t="s">
        <v>108</v>
      </c>
      <c r="B54" s="121">
        <v>0</v>
      </c>
      <c r="C54" s="122"/>
      <c r="D54" s="122">
        <v>0</v>
      </c>
      <c r="E54" s="122"/>
      <c r="F54" s="37"/>
      <c r="G54" s="37"/>
      <c r="H54" s="37"/>
      <c r="I54" s="37"/>
      <c r="J54" s="37"/>
      <c r="K54" s="37"/>
      <c r="L54" s="37"/>
    </row>
    <row r="55" spans="1:12" ht="20.100000000000001" customHeight="1" x14ac:dyDescent="0.2">
      <c r="A55" s="37"/>
      <c r="B55" s="37"/>
      <c r="C55" s="37"/>
      <c r="D55" s="37"/>
      <c r="E55" s="37"/>
      <c r="F55" s="37"/>
      <c r="G55" s="37"/>
      <c r="H55" s="37"/>
      <c r="I55" s="37"/>
      <c r="J55" s="37"/>
      <c r="K55" s="37"/>
      <c r="L55" s="37"/>
    </row>
    <row r="56" spans="1:12" ht="20.100000000000001" customHeight="1" x14ac:dyDescent="0.2">
      <c r="A56" s="37"/>
      <c r="B56" s="37"/>
      <c r="C56" s="37"/>
      <c r="D56" s="37"/>
      <c r="E56" s="37"/>
      <c r="F56" s="37"/>
      <c r="G56" s="37"/>
      <c r="H56" s="37"/>
      <c r="I56" s="37"/>
      <c r="J56" s="37"/>
      <c r="K56" s="37"/>
      <c r="L56" s="37"/>
    </row>
    <row r="57" spans="1:12" ht="20.100000000000001" customHeight="1" x14ac:dyDescent="0.2">
      <c r="A57" s="37"/>
      <c r="B57" s="37"/>
      <c r="C57" s="37"/>
      <c r="D57" s="37"/>
      <c r="E57" s="37"/>
      <c r="F57" s="37"/>
      <c r="G57" s="37"/>
      <c r="H57" s="37"/>
      <c r="I57" s="37"/>
      <c r="J57" s="37"/>
      <c r="K57" s="37"/>
      <c r="L57" s="37"/>
    </row>
    <row r="58" spans="1:12" ht="20.100000000000001" customHeight="1" x14ac:dyDescent="0.2">
      <c r="A58" s="37"/>
      <c r="B58" s="37"/>
      <c r="C58" s="37"/>
      <c r="D58" s="37"/>
      <c r="E58" s="37"/>
      <c r="F58" s="37"/>
      <c r="G58" s="37"/>
      <c r="H58" s="37"/>
      <c r="I58" s="37"/>
      <c r="J58" s="37"/>
      <c r="K58" s="37"/>
      <c r="L58" s="37"/>
    </row>
    <row r="59" spans="1:12" ht="20.100000000000001" customHeight="1" x14ac:dyDescent="0.2">
      <c r="A59" s="37"/>
      <c r="B59" s="37"/>
      <c r="C59" s="37"/>
      <c r="D59" s="37"/>
      <c r="E59" s="37"/>
      <c r="F59" s="37"/>
      <c r="G59" s="37"/>
      <c r="H59" s="37"/>
      <c r="I59" s="37"/>
      <c r="J59" s="37"/>
      <c r="K59" s="37"/>
      <c r="L59" s="37"/>
    </row>
    <row r="60" spans="1:12" ht="20.100000000000001" customHeight="1" x14ac:dyDescent="0.2">
      <c r="A60" s="37"/>
      <c r="B60" s="37"/>
      <c r="C60" s="37"/>
      <c r="D60" s="37"/>
      <c r="E60" s="37"/>
      <c r="F60" s="37"/>
      <c r="G60" s="37"/>
      <c r="H60" s="37"/>
      <c r="I60" s="37"/>
      <c r="J60" s="37"/>
      <c r="K60" s="37"/>
      <c r="L60" s="37"/>
    </row>
    <row r="61" spans="1:12" ht="20.100000000000001" customHeight="1" x14ac:dyDescent="0.2">
      <c r="A61" s="37"/>
      <c r="B61" s="37"/>
      <c r="C61" s="37"/>
      <c r="D61" s="37"/>
      <c r="E61" s="37"/>
      <c r="F61" s="37"/>
      <c r="G61" s="37"/>
      <c r="H61" s="37"/>
      <c r="I61" s="37"/>
      <c r="J61" s="37"/>
      <c r="K61" s="37"/>
      <c r="L61" s="37"/>
    </row>
    <row r="62" spans="1:12" ht="20.100000000000001" customHeight="1" x14ac:dyDescent="0.2">
      <c r="A62" s="37"/>
      <c r="B62" s="37"/>
      <c r="C62" s="37"/>
      <c r="D62" s="37"/>
      <c r="E62" s="37"/>
      <c r="F62" s="37"/>
      <c r="G62" s="37"/>
      <c r="H62" s="37"/>
      <c r="I62" s="37"/>
      <c r="J62" s="37"/>
      <c r="K62" s="37"/>
      <c r="L62" s="37"/>
    </row>
    <row r="63" spans="1:12" ht="20.100000000000001" customHeight="1" x14ac:dyDescent="0.2">
      <c r="A63" s="37"/>
      <c r="B63" s="37"/>
      <c r="C63" s="37"/>
      <c r="D63" s="37"/>
      <c r="E63" s="37"/>
      <c r="F63" s="37"/>
      <c r="G63" s="37"/>
      <c r="H63" s="37"/>
      <c r="I63" s="37"/>
      <c r="J63" s="37"/>
      <c r="K63" s="37"/>
      <c r="L63" s="37"/>
    </row>
    <row r="64" spans="1:12" ht="20.100000000000001" customHeight="1" x14ac:dyDescent="0.2">
      <c r="A64" s="37"/>
      <c r="B64" s="37"/>
      <c r="C64" s="37"/>
      <c r="D64" s="37"/>
      <c r="E64" s="37"/>
      <c r="F64" s="37"/>
      <c r="G64" s="37"/>
      <c r="H64" s="37"/>
      <c r="I64" s="37"/>
      <c r="J64" s="37"/>
      <c r="K64" s="37"/>
      <c r="L64" s="37"/>
    </row>
    <row r="65" s="37" customFormat="1" ht="20.100000000000001" customHeight="1" x14ac:dyDescent="0.2"/>
    <row r="66" s="37" customFormat="1" ht="20.100000000000001" customHeight="1" x14ac:dyDescent="0.2"/>
    <row r="67" s="37" customFormat="1" ht="20.100000000000001" customHeight="1" x14ac:dyDescent="0.2"/>
    <row r="68" s="37" customFormat="1" ht="20.100000000000001" customHeight="1" x14ac:dyDescent="0.2"/>
    <row r="69" s="37" customFormat="1" ht="20.100000000000001" customHeight="1" x14ac:dyDescent="0.2"/>
    <row r="70" s="37" customFormat="1" ht="20.100000000000001" customHeight="1" x14ac:dyDescent="0.2"/>
    <row r="71" s="37" customFormat="1" ht="20.100000000000001" customHeight="1" x14ac:dyDescent="0.2"/>
    <row r="72" s="37" customFormat="1" ht="20.100000000000001" customHeight="1" x14ac:dyDescent="0.2"/>
    <row r="73" s="37" customFormat="1" ht="20.100000000000001" customHeight="1" x14ac:dyDescent="0.2"/>
    <row r="74" s="37" customFormat="1" ht="20.100000000000001" customHeight="1" x14ac:dyDescent="0.2"/>
    <row r="75" s="37" customFormat="1" ht="20.100000000000001" customHeight="1" x14ac:dyDescent="0.2"/>
    <row r="76" s="37" customFormat="1" ht="20.100000000000001" customHeight="1" x14ac:dyDescent="0.2"/>
    <row r="77" s="37" customFormat="1" ht="20.100000000000001" customHeight="1" x14ac:dyDescent="0.2"/>
    <row r="78" s="37" customFormat="1" ht="20.100000000000001" customHeight="1" x14ac:dyDescent="0.2"/>
    <row r="79" s="37" customFormat="1" ht="20.100000000000001" customHeight="1" x14ac:dyDescent="0.2"/>
    <row r="80" s="37" customFormat="1" ht="20.100000000000001" customHeight="1" x14ac:dyDescent="0.2"/>
    <row r="81" s="37" customFormat="1" ht="20.100000000000001" customHeight="1" x14ac:dyDescent="0.2"/>
    <row r="82" s="37" customFormat="1" ht="20.100000000000001" customHeight="1" x14ac:dyDescent="0.2"/>
    <row r="83" s="37" customFormat="1" ht="20.100000000000001" customHeight="1" x14ac:dyDescent="0.2"/>
    <row r="84" s="37" customFormat="1" ht="20.100000000000001" customHeight="1" x14ac:dyDescent="0.2"/>
    <row r="85" s="37" customFormat="1" ht="20.100000000000001" customHeight="1" x14ac:dyDescent="0.2"/>
    <row r="86" s="37" customFormat="1" ht="20.100000000000001" customHeight="1" x14ac:dyDescent="0.2"/>
    <row r="87" s="37" customFormat="1" ht="20.100000000000001" customHeight="1" x14ac:dyDescent="0.2"/>
    <row r="88" s="37" customFormat="1" ht="20.100000000000001" customHeight="1" x14ac:dyDescent="0.2"/>
    <row r="89" s="37" customFormat="1" ht="20.100000000000001" customHeight="1" x14ac:dyDescent="0.2"/>
    <row r="90" s="37" customFormat="1" ht="20.100000000000001" customHeight="1" x14ac:dyDescent="0.2"/>
    <row r="91" s="37" customFormat="1" ht="20.100000000000001" customHeight="1" x14ac:dyDescent="0.2"/>
    <row r="92" s="37" customFormat="1" ht="20.100000000000001" customHeight="1" x14ac:dyDescent="0.2"/>
    <row r="93" s="37" customFormat="1" ht="20.100000000000001" customHeight="1" x14ac:dyDescent="0.2"/>
    <row r="94" s="37" customFormat="1" ht="20.100000000000001" customHeight="1" x14ac:dyDescent="0.2"/>
    <row r="95" s="37" customFormat="1" ht="20.100000000000001" customHeight="1" x14ac:dyDescent="0.2"/>
    <row r="96" s="37" customFormat="1" ht="20.100000000000001" customHeight="1" x14ac:dyDescent="0.2"/>
    <row r="97" s="37" customFormat="1" ht="20.100000000000001" customHeight="1" x14ac:dyDescent="0.2"/>
    <row r="98" s="37" customFormat="1" ht="20.100000000000001" customHeight="1" x14ac:dyDescent="0.2"/>
    <row r="99" s="37" customFormat="1" ht="20.100000000000001" customHeight="1" x14ac:dyDescent="0.2"/>
    <row r="100" s="37" customFormat="1" ht="20.100000000000001" customHeight="1" x14ac:dyDescent="0.2"/>
    <row r="101" s="37" customFormat="1" ht="20.100000000000001" customHeight="1" x14ac:dyDescent="0.2"/>
    <row r="102" s="37" customFormat="1" ht="20.100000000000001" customHeight="1" x14ac:dyDescent="0.2"/>
    <row r="103" s="37" customFormat="1" ht="20.100000000000001" customHeight="1" x14ac:dyDescent="0.2"/>
    <row r="104" s="37" customFormat="1" ht="20.100000000000001" customHeight="1" x14ac:dyDescent="0.2"/>
    <row r="105" s="37" customFormat="1" ht="20.100000000000001" customHeight="1" x14ac:dyDescent="0.2"/>
    <row r="106" s="37" customFormat="1" ht="20.100000000000001" customHeight="1" x14ac:dyDescent="0.2"/>
    <row r="107" s="37" customFormat="1" ht="20.100000000000001" customHeight="1" x14ac:dyDescent="0.2"/>
    <row r="108" s="37" customFormat="1" ht="20.100000000000001" customHeight="1" x14ac:dyDescent="0.2"/>
    <row r="109" s="37" customFormat="1" ht="20.100000000000001" customHeight="1" x14ac:dyDescent="0.2"/>
    <row r="110" s="37" customFormat="1" ht="20.100000000000001" customHeight="1" x14ac:dyDescent="0.2"/>
    <row r="111" s="37" customFormat="1" ht="20.100000000000001" customHeight="1" x14ac:dyDescent="0.2"/>
    <row r="112" s="37" customFormat="1" ht="20.100000000000001" customHeight="1" x14ac:dyDescent="0.2"/>
    <row r="113" s="37" customFormat="1" ht="20.100000000000001" customHeight="1" x14ac:dyDescent="0.2"/>
    <row r="114" s="37" customFormat="1" ht="20.100000000000001" customHeight="1" x14ac:dyDescent="0.2"/>
    <row r="115" s="37" customFormat="1" ht="20.100000000000001" customHeight="1" x14ac:dyDescent="0.2"/>
    <row r="116" s="37" customFormat="1" ht="20.100000000000001" customHeight="1" x14ac:dyDescent="0.2"/>
    <row r="117" s="37" customFormat="1" ht="20.100000000000001" customHeight="1" x14ac:dyDescent="0.2"/>
    <row r="118" s="37" customFormat="1" ht="20.100000000000001" customHeight="1" x14ac:dyDescent="0.2"/>
    <row r="119" s="37" customFormat="1" x14ac:dyDescent="0.2"/>
    <row r="120" s="37" customFormat="1" x14ac:dyDescent="0.2"/>
    <row r="121" s="37" customFormat="1" x14ac:dyDescent="0.2"/>
    <row r="122" s="37" customFormat="1" x14ac:dyDescent="0.2"/>
    <row r="123" s="37" customFormat="1" x14ac:dyDescent="0.2"/>
    <row r="124" s="37" customFormat="1" x14ac:dyDescent="0.2"/>
    <row r="125" s="37" customFormat="1" x14ac:dyDescent="0.2"/>
    <row r="126" s="37" customFormat="1" x14ac:dyDescent="0.2"/>
    <row r="127" s="37" customFormat="1" x14ac:dyDescent="0.2"/>
    <row r="128" s="37" customFormat="1" x14ac:dyDescent="0.2"/>
    <row r="129" s="37" customFormat="1" x14ac:dyDescent="0.2"/>
    <row r="130" s="37" customFormat="1" x14ac:dyDescent="0.2"/>
    <row r="131" s="37" customFormat="1" x14ac:dyDescent="0.2"/>
    <row r="132" s="37" customFormat="1" x14ac:dyDescent="0.2"/>
    <row r="133" s="37" customFormat="1" x14ac:dyDescent="0.2"/>
    <row r="134" s="37" customFormat="1" x14ac:dyDescent="0.2"/>
    <row r="135" s="37" customFormat="1" x14ac:dyDescent="0.2"/>
    <row r="136" s="37" customFormat="1" x14ac:dyDescent="0.2"/>
    <row r="137" s="37" customFormat="1" x14ac:dyDescent="0.2"/>
    <row r="138" s="37" customFormat="1" x14ac:dyDescent="0.2"/>
    <row r="139" s="37" customFormat="1" x14ac:dyDescent="0.2"/>
    <row r="140" s="37" customFormat="1" x14ac:dyDescent="0.2"/>
    <row r="141" s="37" customFormat="1" x14ac:dyDescent="0.2"/>
    <row r="142" s="37" customFormat="1" x14ac:dyDescent="0.2"/>
    <row r="143" s="37" customFormat="1" x14ac:dyDescent="0.2"/>
    <row r="144" s="37" customFormat="1" x14ac:dyDescent="0.2"/>
    <row r="145" s="37" customFormat="1" x14ac:dyDescent="0.2"/>
    <row r="146" s="37" customFormat="1" x14ac:dyDescent="0.2"/>
    <row r="147" s="37" customFormat="1" x14ac:dyDescent="0.2"/>
    <row r="148" s="37" customFormat="1" x14ac:dyDescent="0.2"/>
    <row r="149" s="37" customFormat="1" x14ac:dyDescent="0.2"/>
    <row r="150" s="37" customFormat="1" x14ac:dyDescent="0.2"/>
    <row r="151" s="37" customFormat="1" x14ac:dyDescent="0.2"/>
    <row r="152" s="37" customFormat="1" x14ac:dyDescent="0.2"/>
    <row r="153" s="37" customFormat="1" x14ac:dyDescent="0.2"/>
    <row r="154" s="37" customFormat="1" x14ac:dyDescent="0.2"/>
    <row r="155" s="37" customFormat="1" x14ac:dyDescent="0.2"/>
    <row r="156" s="37" customFormat="1" x14ac:dyDescent="0.2"/>
    <row r="157" s="37" customFormat="1" x14ac:dyDescent="0.2"/>
    <row r="158" s="37" customFormat="1" x14ac:dyDescent="0.2"/>
    <row r="159" s="37" customFormat="1" x14ac:dyDescent="0.2"/>
    <row r="160" s="37" customFormat="1" x14ac:dyDescent="0.2"/>
    <row r="161" s="37" customFormat="1" x14ac:dyDescent="0.2"/>
    <row r="162" s="37" customFormat="1" x14ac:dyDescent="0.2"/>
    <row r="163" s="37" customFormat="1" x14ac:dyDescent="0.2"/>
    <row r="164" s="37" customFormat="1" x14ac:dyDescent="0.2"/>
    <row r="165" s="37" customFormat="1" x14ac:dyDescent="0.2"/>
    <row r="166" s="37" customFormat="1" x14ac:dyDescent="0.2"/>
    <row r="167" s="37" customFormat="1" x14ac:dyDescent="0.2"/>
    <row r="168" s="37" customFormat="1" x14ac:dyDescent="0.2"/>
    <row r="169" s="37" customFormat="1" x14ac:dyDescent="0.2"/>
    <row r="170" s="37" customFormat="1" x14ac:dyDescent="0.2"/>
    <row r="171" s="37" customFormat="1" x14ac:dyDescent="0.2"/>
    <row r="172" s="37" customFormat="1" x14ac:dyDescent="0.2"/>
    <row r="173" s="37" customFormat="1" x14ac:dyDescent="0.2"/>
    <row r="174" s="37" customFormat="1" x14ac:dyDescent="0.2"/>
    <row r="175" s="37" customFormat="1" x14ac:dyDescent="0.2"/>
    <row r="176" s="37" customFormat="1" x14ac:dyDescent="0.2"/>
    <row r="177" s="37" customFormat="1" x14ac:dyDescent="0.2"/>
    <row r="178" s="37" customFormat="1" x14ac:dyDescent="0.2"/>
    <row r="179" s="37" customFormat="1" x14ac:dyDescent="0.2"/>
    <row r="180" s="37" customFormat="1" x14ac:dyDescent="0.2"/>
    <row r="181" s="37" customFormat="1" x14ac:dyDescent="0.2"/>
    <row r="182" s="37" customFormat="1" x14ac:dyDescent="0.2"/>
    <row r="183" s="37" customFormat="1" x14ac:dyDescent="0.2"/>
    <row r="184" s="37" customFormat="1" x14ac:dyDescent="0.2"/>
    <row r="185" s="37" customFormat="1" x14ac:dyDescent="0.2"/>
    <row r="186" s="37" customFormat="1" x14ac:dyDescent="0.2"/>
    <row r="187" s="37" customFormat="1" x14ac:dyDescent="0.2"/>
    <row r="188" s="37" customFormat="1" x14ac:dyDescent="0.2"/>
    <row r="189" s="37" customFormat="1" x14ac:dyDescent="0.2"/>
    <row r="190" s="37" customFormat="1" x14ac:dyDescent="0.2"/>
    <row r="191" s="37" customFormat="1" x14ac:dyDescent="0.2"/>
    <row r="192" s="37" customFormat="1" x14ac:dyDescent="0.2"/>
    <row r="193" s="37" customFormat="1" x14ac:dyDescent="0.2"/>
    <row r="194" s="37" customFormat="1" x14ac:dyDescent="0.2"/>
    <row r="195" s="37" customFormat="1" x14ac:dyDescent="0.2"/>
    <row r="196" s="37" customFormat="1" x14ac:dyDescent="0.2"/>
    <row r="197" s="37" customFormat="1" x14ac:dyDescent="0.2"/>
    <row r="198" s="37" customFormat="1" x14ac:dyDescent="0.2"/>
    <row r="199" s="37" customFormat="1" x14ac:dyDescent="0.2"/>
    <row r="200" s="37" customFormat="1" x14ac:dyDescent="0.2"/>
    <row r="201" s="37" customFormat="1" x14ac:dyDescent="0.2"/>
    <row r="202" s="37" customFormat="1" x14ac:dyDescent="0.2"/>
    <row r="203" s="37" customFormat="1" x14ac:dyDescent="0.2"/>
    <row r="204" s="37" customFormat="1" x14ac:dyDescent="0.2"/>
    <row r="205" s="37" customFormat="1" x14ac:dyDescent="0.2"/>
    <row r="206" s="37" customFormat="1" x14ac:dyDescent="0.2"/>
    <row r="207" s="37" customFormat="1" x14ac:dyDescent="0.2"/>
    <row r="208" s="37" customFormat="1" x14ac:dyDescent="0.2"/>
    <row r="209" s="37" customFormat="1" x14ac:dyDescent="0.2"/>
    <row r="210" s="37" customFormat="1" x14ac:dyDescent="0.2"/>
    <row r="211" s="37" customFormat="1" x14ac:dyDescent="0.2"/>
    <row r="212" s="37" customFormat="1" x14ac:dyDescent="0.2"/>
    <row r="213" s="37" customFormat="1" x14ac:dyDescent="0.2"/>
  </sheetData>
  <mergeCells count="33">
    <mergeCell ref="A29:F29"/>
    <mergeCell ref="E31:E35"/>
    <mergeCell ref="E37:E41"/>
    <mergeCell ref="E43:E47"/>
    <mergeCell ref="E49:E53"/>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41" orientation="landscape" r:id="rId1"/>
  <headerFooter>
    <oddHeader>&amp;C&amp;20Study B05897
Test #1</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A2D25-5430-4735-BC0E-96D79C9C2254}">
  <dimension ref="A1:P213"/>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thickTop="1" thickBot="1" x14ac:dyDescent="0.3">
      <c r="A2" s="38" t="s">
        <v>49</v>
      </c>
      <c r="B2" s="39" t="s">
        <v>50</v>
      </c>
      <c r="C2" s="39" t="s">
        <v>51</v>
      </c>
      <c r="D2" s="39" t="s">
        <v>52</v>
      </c>
      <c r="E2" s="39" t="s">
        <v>53</v>
      </c>
      <c r="F2" s="39" t="s">
        <v>54</v>
      </c>
      <c r="G2" s="40" t="s">
        <v>55</v>
      </c>
      <c r="H2" s="41" t="s">
        <v>56</v>
      </c>
      <c r="I2" s="42" t="s">
        <v>57</v>
      </c>
      <c r="J2" s="43" t="s">
        <v>58</v>
      </c>
      <c r="K2" s="42" t="s">
        <v>20</v>
      </c>
      <c r="L2" s="44" t="s">
        <v>41</v>
      </c>
    </row>
    <row r="3" spans="1:16" ht="19.5" customHeight="1" thickTop="1" x14ac:dyDescent="0.2">
      <c r="A3" s="89" t="s">
        <v>109</v>
      </c>
      <c r="B3" s="106">
        <v>25322.799999999999</v>
      </c>
      <c r="C3" s="106">
        <v>1064</v>
      </c>
      <c r="D3" s="106">
        <f t="shared" ref="D3:D7" si="0">C3*2</f>
        <v>2128</v>
      </c>
      <c r="E3" s="160">
        <f>AVERAGE(D3:D7)</f>
        <v>1175.7599999999998</v>
      </c>
      <c r="F3" s="160">
        <f>STDEV(D3:D7)</f>
        <v>643.13216993087849</v>
      </c>
      <c r="G3" s="108">
        <f t="shared" ref="G3:G26" si="1">LOG(D3)</f>
        <v>3.3279716236230104</v>
      </c>
      <c r="H3" s="162">
        <f>AVERAGE(G3:G7)</f>
        <v>3.0205115515081489</v>
      </c>
      <c r="I3" s="164">
        <f>STDEV(G3:G7)^2</f>
        <v>5.2741048172764503E-2</v>
      </c>
      <c r="J3" s="156">
        <f>P4-H3</f>
        <v>1.3830001734279089</v>
      </c>
      <c r="K3" s="158">
        <f>SQRT(I3)/SQRT(5)</f>
        <v>0.10270447718845026</v>
      </c>
      <c r="L3" s="150">
        <f>1.96*K3</f>
        <v>0.20130077528936249</v>
      </c>
    </row>
    <row r="4" spans="1:16" ht="20.100000000000001" customHeight="1" x14ac:dyDescent="0.2">
      <c r="A4" s="90" t="s">
        <v>110</v>
      </c>
      <c r="B4" s="107">
        <v>25322.799999999999</v>
      </c>
      <c r="C4" s="107">
        <v>405.2</v>
      </c>
      <c r="D4" s="107">
        <f t="shared" si="0"/>
        <v>810.4</v>
      </c>
      <c r="E4" s="161"/>
      <c r="F4" s="161"/>
      <c r="G4" s="109">
        <f t="shared" si="1"/>
        <v>2.9086994323522242</v>
      </c>
      <c r="H4" s="163"/>
      <c r="I4" s="165"/>
      <c r="J4" s="157"/>
      <c r="K4" s="159"/>
      <c r="L4" s="151"/>
      <c r="O4" s="34" t="s">
        <v>61</v>
      </c>
      <c r="P4" s="34">
        <f>LOG(B3)</f>
        <v>4.4035117249360578</v>
      </c>
    </row>
    <row r="5" spans="1:16" ht="19.5" customHeight="1" x14ac:dyDescent="0.2">
      <c r="A5" s="90" t="s">
        <v>111</v>
      </c>
      <c r="B5" s="107">
        <v>25322.799999999999</v>
      </c>
      <c r="C5" s="107">
        <v>405.2</v>
      </c>
      <c r="D5" s="107">
        <f t="shared" si="0"/>
        <v>810.4</v>
      </c>
      <c r="E5" s="161"/>
      <c r="F5" s="161"/>
      <c r="G5" s="109">
        <f t="shared" si="1"/>
        <v>2.9086994323522242</v>
      </c>
      <c r="H5" s="163"/>
      <c r="I5" s="165"/>
      <c r="J5" s="157"/>
      <c r="K5" s="159"/>
      <c r="L5" s="151"/>
    </row>
    <row r="6" spans="1:16" ht="19.5" customHeight="1" x14ac:dyDescent="0.2">
      <c r="A6" s="90" t="s">
        <v>112</v>
      </c>
      <c r="B6" s="107">
        <v>25322.799999999999</v>
      </c>
      <c r="C6" s="107">
        <v>771.3</v>
      </c>
      <c r="D6" s="107">
        <f t="shared" si="0"/>
        <v>1542.6</v>
      </c>
      <c r="E6" s="161"/>
      <c r="F6" s="161"/>
      <c r="G6" s="109">
        <f t="shared" si="1"/>
        <v>3.1882533270265041</v>
      </c>
      <c r="H6" s="163"/>
      <c r="I6" s="165"/>
      <c r="J6" s="157"/>
      <c r="K6" s="159"/>
      <c r="L6" s="151"/>
    </row>
    <row r="7" spans="1:16" ht="20.100000000000001" customHeight="1" thickBot="1" x14ac:dyDescent="0.25">
      <c r="A7" s="90" t="s">
        <v>113</v>
      </c>
      <c r="B7" s="107">
        <v>25322.799999999999</v>
      </c>
      <c r="C7" s="107">
        <v>293.7</v>
      </c>
      <c r="D7" s="107">
        <f t="shared" si="0"/>
        <v>587.4</v>
      </c>
      <c r="E7" s="161"/>
      <c r="F7" s="161"/>
      <c r="G7" s="109">
        <f t="shared" si="1"/>
        <v>2.7689339421867816</v>
      </c>
      <c r="H7" s="163"/>
      <c r="I7" s="165"/>
      <c r="J7" s="157"/>
      <c r="K7" s="159"/>
      <c r="L7" s="151"/>
    </row>
    <row r="8" spans="1:16" ht="20.100000000000001" customHeight="1" thickBot="1" x14ac:dyDescent="0.25">
      <c r="A8" s="94" t="s">
        <v>114</v>
      </c>
      <c r="B8" s="95">
        <v>0</v>
      </c>
      <c r="C8" s="95" t="s">
        <v>35</v>
      </c>
      <c r="D8" s="95">
        <v>0</v>
      </c>
      <c r="E8" s="62"/>
      <c r="F8" s="62"/>
      <c r="G8" s="63" t="e">
        <f t="shared" si="1"/>
        <v>#NUM!</v>
      </c>
      <c r="H8" s="63"/>
      <c r="I8" s="64"/>
      <c r="J8" s="50"/>
      <c r="K8" s="51"/>
      <c r="L8" s="52"/>
    </row>
    <row r="9" spans="1:16" ht="20.100000000000001" customHeight="1" thickTop="1" x14ac:dyDescent="0.2">
      <c r="A9" s="65" t="s">
        <v>115</v>
      </c>
      <c r="B9" s="66">
        <v>25322.799999999999</v>
      </c>
      <c r="C9" s="67" t="s">
        <v>35</v>
      </c>
      <c r="D9" s="66">
        <v>1</v>
      </c>
      <c r="E9" s="173">
        <f>AVERAGE(D9:D13)</f>
        <v>1</v>
      </c>
      <c r="F9" s="173">
        <f>STDEV(D9:D13)</f>
        <v>0</v>
      </c>
      <c r="G9" s="68">
        <f t="shared" si="1"/>
        <v>0</v>
      </c>
      <c r="H9" s="174">
        <f>AVERAGE(G9:G13)</f>
        <v>0</v>
      </c>
      <c r="I9" s="174">
        <f>STDEV(G9:G13)^2</f>
        <v>0</v>
      </c>
      <c r="J9" s="175">
        <f>$H$3-H9</f>
        <v>3.0205115515081489</v>
      </c>
      <c r="K9" s="178">
        <f>SQRT(I9)/SQRT(5)</f>
        <v>0</v>
      </c>
      <c r="L9" s="181">
        <f>1.96*K9</f>
        <v>0</v>
      </c>
    </row>
    <row r="10" spans="1:16" ht="20.100000000000001" customHeight="1" x14ac:dyDescent="0.2">
      <c r="A10" s="54" t="s">
        <v>116</v>
      </c>
      <c r="B10" s="103">
        <v>25322.799999999999</v>
      </c>
      <c r="C10" s="103" t="s">
        <v>35</v>
      </c>
      <c r="D10" s="103">
        <v>1</v>
      </c>
      <c r="E10" s="173"/>
      <c r="F10" s="173"/>
      <c r="G10" s="105">
        <f t="shared" si="1"/>
        <v>0</v>
      </c>
      <c r="H10" s="174"/>
      <c r="I10" s="174"/>
      <c r="J10" s="176"/>
      <c r="K10" s="179"/>
      <c r="L10" s="182"/>
    </row>
    <row r="11" spans="1:16" ht="20.100000000000001" customHeight="1" x14ac:dyDescent="0.2">
      <c r="A11" s="54" t="s">
        <v>117</v>
      </c>
      <c r="B11" s="103">
        <v>25322.799999999999</v>
      </c>
      <c r="C11" s="103" t="s">
        <v>35</v>
      </c>
      <c r="D11" s="103">
        <v>1</v>
      </c>
      <c r="E11" s="173"/>
      <c r="F11" s="173"/>
      <c r="G11" s="105">
        <f t="shared" si="1"/>
        <v>0</v>
      </c>
      <c r="H11" s="174"/>
      <c r="I11" s="174"/>
      <c r="J11" s="176"/>
      <c r="K11" s="179"/>
      <c r="L11" s="182"/>
    </row>
    <row r="12" spans="1:16" ht="20.100000000000001" customHeight="1" x14ac:dyDescent="0.2">
      <c r="A12" s="54" t="s">
        <v>118</v>
      </c>
      <c r="B12" s="103">
        <v>25322.799999999999</v>
      </c>
      <c r="C12" s="55" t="s">
        <v>35</v>
      </c>
      <c r="D12" s="103">
        <v>1</v>
      </c>
      <c r="E12" s="173"/>
      <c r="F12" s="173"/>
      <c r="G12" s="105">
        <f t="shared" si="1"/>
        <v>0</v>
      </c>
      <c r="H12" s="174"/>
      <c r="I12" s="174"/>
      <c r="J12" s="176"/>
      <c r="K12" s="179"/>
      <c r="L12" s="182"/>
    </row>
    <row r="13" spans="1:16" ht="20.100000000000001" customHeight="1" thickBot="1" x14ac:dyDescent="0.25">
      <c r="A13" s="54" t="s">
        <v>119</v>
      </c>
      <c r="B13" s="103">
        <v>25322.799999999999</v>
      </c>
      <c r="C13" s="103" t="s">
        <v>35</v>
      </c>
      <c r="D13" s="103">
        <v>1</v>
      </c>
      <c r="E13" s="173"/>
      <c r="F13" s="173"/>
      <c r="G13" s="105">
        <f t="shared" si="1"/>
        <v>0</v>
      </c>
      <c r="H13" s="174"/>
      <c r="I13" s="174"/>
      <c r="J13" s="177"/>
      <c r="K13" s="180"/>
      <c r="L13" s="183"/>
    </row>
    <row r="14" spans="1:16" ht="20.100000000000001" customHeight="1" thickBot="1" x14ac:dyDescent="0.25">
      <c r="A14" s="69" t="s">
        <v>120</v>
      </c>
      <c r="B14" s="70">
        <v>0</v>
      </c>
      <c r="C14" s="70" t="s">
        <v>35</v>
      </c>
      <c r="D14" s="70">
        <v>0</v>
      </c>
      <c r="E14" s="46"/>
      <c r="F14" s="46"/>
      <c r="G14" s="47" t="e">
        <f t="shared" si="1"/>
        <v>#NUM!</v>
      </c>
      <c r="H14" s="48"/>
      <c r="I14" s="48"/>
      <c r="J14" s="58"/>
      <c r="K14" s="59"/>
      <c r="L14" s="60"/>
    </row>
    <row r="15" spans="1:16" ht="20.100000000000001" customHeight="1" thickTop="1" x14ac:dyDescent="0.2">
      <c r="A15" s="65" t="s">
        <v>121</v>
      </c>
      <c r="B15" s="66">
        <v>25322.799999999999</v>
      </c>
      <c r="C15" s="71"/>
      <c r="D15" s="71">
        <f t="shared" ref="D15:D19" si="2">C15*2</f>
        <v>0</v>
      </c>
      <c r="E15" s="186">
        <f>AVERAGE(D17:D19)</f>
        <v>0</v>
      </c>
      <c r="F15" s="186">
        <f>STDEV(D17:D19)</f>
        <v>0</v>
      </c>
      <c r="G15" s="72" t="e">
        <f t="shared" si="1"/>
        <v>#NUM!</v>
      </c>
      <c r="H15" s="187" t="e">
        <f>AVERAGE(G17:G19)</f>
        <v>#NUM!</v>
      </c>
      <c r="I15" s="187" t="e">
        <f>STDEV(G17:G19)^2</f>
        <v>#NUM!</v>
      </c>
      <c r="J15" s="188" t="e">
        <f>$H$3-H15</f>
        <v>#NUM!</v>
      </c>
      <c r="K15" s="191" t="e">
        <f>SQRT(I15)/SQRT(5)</f>
        <v>#NUM!</v>
      </c>
      <c r="L15" s="184" t="e">
        <f>1.96*K15</f>
        <v>#NUM!</v>
      </c>
    </row>
    <row r="16" spans="1:16" ht="20.100000000000001" customHeight="1" x14ac:dyDescent="0.2">
      <c r="A16" s="54" t="s">
        <v>122</v>
      </c>
      <c r="B16" s="103">
        <v>25322.799999999999</v>
      </c>
      <c r="C16" s="99"/>
      <c r="D16" s="99">
        <f t="shared" si="2"/>
        <v>0</v>
      </c>
      <c r="E16" s="186"/>
      <c r="F16" s="186"/>
      <c r="G16" s="101" t="e">
        <f t="shared" si="1"/>
        <v>#NUM!</v>
      </c>
      <c r="H16" s="187"/>
      <c r="I16" s="187"/>
      <c r="J16" s="189"/>
      <c r="K16" s="191"/>
      <c r="L16" s="184"/>
    </row>
    <row r="17" spans="1:12" ht="20.100000000000001" customHeight="1" x14ac:dyDescent="0.2">
      <c r="A17" s="54" t="s">
        <v>123</v>
      </c>
      <c r="B17" s="103">
        <v>25322.799999999999</v>
      </c>
      <c r="C17" s="99"/>
      <c r="D17" s="99">
        <f t="shared" si="2"/>
        <v>0</v>
      </c>
      <c r="E17" s="186"/>
      <c r="F17" s="186"/>
      <c r="G17" s="101" t="e">
        <f t="shared" si="1"/>
        <v>#NUM!</v>
      </c>
      <c r="H17" s="187"/>
      <c r="I17" s="187"/>
      <c r="J17" s="189"/>
      <c r="K17" s="191"/>
      <c r="L17" s="184"/>
    </row>
    <row r="18" spans="1:12" ht="20.100000000000001" customHeight="1" x14ac:dyDescent="0.2">
      <c r="A18" s="54" t="s">
        <v>124</v>
      </c>
      <c r="B18" s="103">
        <v>25322.799999999999</v>
      </c>
      <c r="C18" s="99"/>
      <c r="D18" s="99">
        <f t="shared" si="2"/>
        <v>0</v>
      </c>
      <c r="E18" s="186"/>
      <c r="F18" s="186"/>
      <c r="G18" s="101" t="e">
        <f t="shared" si="1"/>
        <v>#NUM!</v>
      </c>
      <c r="H18" s="187"/>
      <c r="I18" s="187"/>
      <c r="J18" s="189"/>
      <c r="K18" s="191"/>
      <c r="L18" s="184"/>
    </row>
    <row r="19" spans="1:12" ht="20.100000000000001" customHeight="1" thickBot="1" x14ac:dyDescent="0.25">
      <c r="A19" s="54" t="s">
        <v>125</v>
      </c>
      <c r="B19" s="103">
        <v>25322.799999999999</v>
      </c>
      <c r="C19" s="99"/>
      <c r="D19" s="99">
        <f t="shared" si="2"/>
        <v>0</v>
      </c>
      <c r="E19" s="186"/>
      <c r="F19" s="186"/>
      <c r="G19" s="101" t="e">
        <f t="shared" si="1"/>
        <v>#NUM!</v>
      </c>
      <c r="H19" s="187"/>
      <c r="I19" s="187"/>
      <c r="J19" s="190"/>
      <c r="K19" s="192"/>
      <c r="L19" s="185"/>
    </row>
    <row r="20" spans="1:12" ht="20.100000000000001" customHeight="1" thickBot="1" x14ac:dyDescent="0.25">
      <c r="A20" s="69" t="s">
        <v>126</v>
      </c>
      <c r="B20" s="70">
        <v>0</v>
      </c>
      <c r="C20" s="62"/>
      <c r="D20" s="62">
        <v>0</v>
      </c>
      <c r="E20" s="46"/>
      <c r="F20" s="46"/>
      <c r="G20" s="47" t="e">
        <f t="shared" si="1"/>
        <v>#NUM!</v>
      </c>
      <c r="H20" s="48"/>
      <c r="I20" s="48"/>
      <c r="J20" s="58"/>
      <c r="K20" s="59"/>
      <c r="L20" s="60"/>
    </row>
    <row r="21" spans="1:12" ht="19.5" customHeight="1" thickTop="1" x14ac:dyDescent="0.2">
      <c r="A21" s="65" t="s">
        <v>127</v>
      </c>
      <c r="B21" s="66">
        <v>25322.799999999999</v>
      </c>
      <c r="C21" s="71"/>
      <c r="D21" s="71">
        <f t="shared" ref="D21:D25" si="3">C21*2</f>
        <v>0</v>
      </c>
      <c r="E21" s="186">
        <f>AVERAGE(D23:D25)</f>
        <v>0</v>
      </c>
      <c r="F21" s="186">
        <f>STDEV(D23:D25)</f>
        <v>0</v>
      </c>
      <c r="G21" s="72" t="e">
        <f t="shared" si="1"/>
        <v>#NUM!</v>
      </c>
      <c r="H21" s="187" t="e">
        <f>AVERAGE(G23:G25)</f>
        <v>#NUM!</v>
      </c>
      <c r="I21" s="187" t="e">
        <f>STDEV(G23:G25)^2</f>
        <v>#NUM!</v>
      </c>
      <c r="J21" s="188" t="e">
        <f>$H$3-H21</f>
        <v>#NUM!</v>
      </c>
      <c r="K21" s="191" t="e">
        <f>SQRT(I21)/SQRT(5)</f>
        <v>#NUM!</v>
      </c>
      <c r="L21" s="184" t="e">
        <f>1.96*K21</f>
        <v>#NUM!</v>
      </c>
    </row>
    <row r="22" spans="1:12" ht="20.100000000000001" customHeight="1" x14ac:dyDescent="0.2">
      <c r="A22" s="54" t="s">
        <v>128</v>
      </c>
      <c r="B22" s="103">
        <v>25322.799999999999</v>
      </c>
      <c r="C22" s="99"/>
      <c r="D22" s="99">
        <f t="shared" si="3"/>
        <v>0</v>
      </c>
      <c r="E22" s="186"/>
      <c r="F22" s="186"/>
      <c r="G22" s="101" t="e">
        <f t="shared" si="1"/>
        <v>#NUM!</v>
      </c>
      <c r="H22" s="187"/>
      <c r="I22" s="187"/>
      <c r="J22" s="189"/>
      <c r="K22" s="191"/>
      <c r="L22" s="184"/>
    </row>
    <row r="23" spans="1:12" ht="20.100000000000001" customHeight="1" x14ac:dyDescent="0.2">
      <c r="A23" s="54" t="s">
        <v>129</v>
      </c>
      <c r="B23" s="103">
        <v>25322.799999999999</v>
      </c>
      <c r="C23" s="99"/>
      <c r="D23" s="99">
        <f t="shared" si="3"/>
        <v>0</v>
      </c>
      <c r="E23" s="186"/>
      <c r="F23" s="186"/>
      <c r="G23" s="101" t="e">
        <f t="shared" si="1"/>
        <v>#NUM!</v>
      </c>
      <c r="H23" s="187"/>
      <c r="I23" s="187"/>
      <c r="J23" s="189"/>
      <c r="K23" s="191"/>
      <c r="L23" s="184"/>
    </row>
    <row r="24" spans="1:12" ht="20.100000000000001" customHeight="1" x14ac:dyDescent="0.2">
      <c r="A24" s="54" t="s">
        <v>130</v>
      </c>
      <c r="B24" s="103">
        <v>25322.799999999999</v>
      </c>
      <c r="C24" s="99"/>
      <c r="D24" s="99">
        <f t="shared" si="3"/>
        <v>0</v>
      </c>
      <c r="E24" s="186"/>
      <c r="F24" s="186"/>
      <c r="G24" s="101" t="e">
        <f t="shared" si="1"/>
        <v>#NUM!</v>
      </c>
      <c r="H24" s="187"/>
      <c r="I24" s="187"/>
      <c r="J24" s="189"/>
      <c r="K24" s="191"/>
      <c r="L24" s="184"/>
    </row>
    <row r="25" spans="1:12" ht="20.100000000000001" customHeight="1" thickBot="1" x14ac:dyDescent="0.25">
      <c r="A25" s="54" t="s">
        <v>131</v>
      </c>
      <c r="B25" s="103">
        <v>25322.799999999999</v>
      </c>
      <c r="C25" s="99"/>
      <c r="D25" s="99">
        <f t="shared" si="3"/>
        <v>0</v>
      </c>
      <c r="E25" s="186"/>
      <c r="F25" s="186"/>
      <c r="G25" s="101" t="e">
        <f t="shared" si="1"/>
        <v>#NUM!</v>
      </c>
      <c r="H25" s="187"/>
      <c r="I25" s="187"/>
      <c r="J25" s="190"/>
      <c r="K25" s="192"/>
      <c r="L25" s="185"/>
    </row>
    <row r="26" spans="1:12" ht="20.100000000000001" customHeight="1" thickBot="1" x14ac:dyDescent="0.25">
      <c r="A26" s="73" t="s">
        <v>132</v>
      </c>
      <c r="B26" s="74">
        <v>0</v>
      </c>
      <c r="C26" s="75"/>
      <c r="D26" s="75">
        <v>0</v>
      </c>
      <c r="E26" s="75"/>
      <c r="F26" s="75"/>
      <c r="G26" s="76" t="e">
        <f t="shared" si="1"/>
        <v>#NUM!</v>
      </c>
      <c r="H26" s="76"/>
      <c r="I26" s="76"/>
      <c r="J26" s="77"/>
      <c r="K26" s="78"/>
      <c r="L26" s="79"/>
    </row>
    <row r="27" spans="1:12" ht="15.75" thickTop="1" x14ac:dyDescent="0.2">
      <c r="A27" s="37"/>
      <c r="B27" s="37"/>
      <c r="C27" s="37"/>
      <c r="D27" s="37"/>
      <c r="E27" s="37"/>
      <c r="F27" s="37"/>
      <c r="G27" s="37"/>
      <c r="H27" s="37"/>
      <c r="I27" s="37"/>
      <c r="J27" s="37"/>
      <c r="K27" s="37"/>
      <c r="L27" s="37"/>
    </row>
    <row r="28" spans="1:12" ht="20.100000000000001" customHeight="1" x14ac:dyDescent="0.2">
      <c r="A28" s="37"/>
      <c r="B28" s="37"/>
      <c r="C28" s="37"/>
      <c r="D28" s="37"/>
      <c r="E28" s="37"/>
      <c r="F28" s="37"/>
      <c r="G28" s="37"/>
      <c r="H28" s="37"/>
      <c r="I28" s="37"/>
      <c r="J28" s="37"/>
      <c r="K28" s="37"/>
      <c r="L28" s="37"/>
    </row>
    <row r="29" spans="1:12" ht="54.75" customHeight="1" thickBot="1" x14ac:dyDescent="0.25">
      <c r="A29" s="166" t="s">
        <v>84</v>
      </c>
      <c r="B29" s="166"/>
      <c r="C29" s="166"/>
      <c r="D29" s="166"/>
      <c r="E29" s="166"/>
      <c r="F29" s="166"/>
      <c r="G29" s="37"/>
      <c r="H29" s="37"/>
      <c r="I29" s="37"/>
      <c r="J29" s="37"/>
      <c r="K29" s="37"/>
      <c r="L29" s="37"/>
    </row>
    <row r="30" spans="1:12" ht="49.5" customHeight="1" thickTop="1" thickBot="1" x14ac:dyDescent="0.25">
      <c r="A30" s="38" t="s">
        <v>49</v>
      </c>
      <c r="B30" s="39" t="s">
        <v>50</v>
      </c>
      <c r="C30" s="39" t="s">
        <v>51</v>
      </c>
      <c r="D30" s="39" t="s">
        <v>52</v>
      </c>
      <c r="E30" s="39" t="s">
        <v>53</v>
      </c>
      <c r="F30" s="37"/>
      <c r="G30" s="37"/>
      <c r="H30" s="37"/>
      <c r="I30" s="37"/>
      <c r="J30" s="37"/>
      <c r="K30" s="37"/>
      <c r="L30" s="37"/>
    </row>
    <row r="31" spans="1:12" ht="20.100000000000001" customHeight="1" x14ac:dyDescent="0.2">
      <c r="A31" s="89" t="s">
        <v>109</v>
      </c>
      <c r="B31" s="114">
        <v>25322.799999999999</v>
      </c>
      <c r="C31" s="114">
        <v>1064</v>
      </c>
      <c r="D31" s="114">
        <f t="shared" ref="D31:D35" si="4">C31*2</f>
        <v>2128</v>
      </c>
      <c r="E31" s="167">
        <f>AVERAGE(D31:D35)</f>
        <v>1175.7599999999998</v>
      </c>
      <c r="F31" s="37"/>
      <c r="G31" s="37"/>
      <c r="H31" s="37"/>
      <c r="I31" s="37"/>
      <c r="J31" s="37"/>
      <c r="K31" s="37"/>
      <c r="L31" s="37"/>
    </row>
    <row r="32" spans="1:12" ht="20.100000000000001" customHeight="1" x14ac:dyDescent="0.2">
      <c r="A32" s="90" t="s">
        <v>110</v>
      </c>
      <c r="B32" s="115">
        <v>25322.799999999999</v>
      </c>
      <c r="C32" s="115">
        <v>405.2</v>
      </c>
      <c r="D32" s="115">
        <f t="shared" si="4"/>
        <v>810.4</v>
      </c>
      <c r="E32" s="168"/>
      <c r="F32" s="37"/>
      <c r="G32" s="37"/>
      <c r="H32" s="37"/>
      <c r="I32" s="37"/>
      <c r="J32" s="37"/>
      <c r="K32" s="37"/>
      <c r="L32" s="37"/>
    </row>
    <row r="33" spans="1:12" ht="20.100000000000001" customHeight="1" x14ac:dyDescent="0.2">
      <c r="A33" s="90" t="s">
        <v>111</v>
      </c>
      <c r="B33" s="115">
        <v>25322.799999999999</v>
      </c>
      <c r="C33" s="115">
        <v>405.2</v>
      </c>
      <c r="D33" s="115">
        <f t="shared" si="4"/>
        <v>810.4</v>
      </c>
      <c r="E33" s="168"/>
      <c r="F33" s="37"/>
      <c r="G33" s="37"/>
      <c r="H33" s="37"/>
      <c r="I33" s="37"/>
      <c r="J33" s="37"/>
      <c r="K33" s="37"/>
      <c r="L33" s="37"/>
    </row>
    <row r="34" spans="1:12" ht="20.100000000000001" customHeight="1" x14ac:dyDescent="0.2">
      <c r="A34" s="90" t="s">
        <v>112</v>
      </c>
      <c r="B34" s="115">
        <v>25322.799999999999</v>
      </c>
      <c r="C34" s="115">
        <v>771.3</v>
      </c>
      <c r="D34" s="115">
        <f t="shared" si="4"/>
        <v>1542.6</v>
      </c>
      <c r="E34" s="168"/>
      <c r="F34" s="37"/>
      <c r="G34" s="37"/>
      <c r="H34" s="37"/>
      <c r="I34" s="37"/>
      <c r="J34" s="37"/>
      <c r="K34" s="37"/>
      <c r="L34" s="37"/>
    </row>
    <row r="35" spans="1:12" ht="20.100000000000001" customHeight="1" x14ac:dyDescent="0.2">
      <c r="A35" s="90" t="s">
        <v>113</v>
      </c>
      <c r="B35" s="115">
        <v>25322.799999999999</v>
      </c>
      <c r="C35" s="115">
        <v>293.7</v>
      </c>
      <c r="D35" s="115">
        <f t="shared" si="4"/>
        <v>587.4</v>
      </c>
      <c r="E35" s="168"/>
      <c r="F35" s="37"/>
      <c r="G35" s="37"/>
      <c r="H35" s="37"/>
      <c r="I35" s="37"/>
      <c r="J35" s="37"/>
      <c r="K35" s="37"/>
      <c r="L35" s="37"/>
    </row>
    <row r="36" spans="1:12" ht="20.100000000000001" customHeight="1" x14ac:dyDescent="0.2">
      <c r="A36" s="94" t="s">
        <v>114</v>
      </c>
      <c r="B36" s="123">
        <v>0</v>
      </c>
      <c r="C36" s="123" t="s">
        <v>35</v>
      </c>
      <c r="D36" s="123">
        <v>0</v>
      </c>
      <c r="E36" s="124"/>
      <c r="F36" s="37"/>
      <c r="G36" s="37"/>
      <c r="H36" s="37"/>
      <c r="I36" s="37"/>
      <c r="J36" s="37"/>
      <c r="K36" s="37"/>
      <c r="L36" s="37"/>
    </row>
    <row r="37" spans="1:12" ht="20.100000000000001" customHeight="1" x14ac:dyDescent="0.2">
      <c r="A37" s="65" t="s">
        <v>115</v>
      </c>
      <c r="B37" s="125">
        <v>25322.799999999999</v>
      </c>
      <c r="C37" s="126" t="s">
        <v>35</v>
      </c>
      <c r="D37" s="125">
        <v>1</v>
      </c>
      <c r="E37" s="193">
        <f>AVERAGE(D37:D41)</f>
        <v>1</v>
      </c>
      <c r="F37" s="37"/>
      <c r="G37" s="37"/>
      <c r="H37" s="37"/>
      <c r="I37" s="37"/>
      <c r="J37" s="37"/>
      <c r="K37" s="37"/>
      <c r="L37" s="37"/>
    </row>
    <row r="38" spans="1:12" ht="20.100000000000001" customHeight="1" x14ac:dyDescent="0.2">
      <c r="A38" s="54" t="s">
        <v>116</v>
      </c>
      <c r="B38" s="118">
        <v>25322.799999999999</v>
      </c>
      <c r="C38" s="118" t="s">
        <v>35</v>
      </c>
      <c r="D38" s="118">
        <v>1</v>
      </c>
      <c r="E38" s="193"/>
      <c r="F38" s="37"/>
      <c r="G38" s="37"/>
      <c r="H38" s="37"/>
      <c r="I38" s="37"/>
      <c r="J38" s="37"/>
      <c r="K38" s="37"/>
      <c r="L38" s="37"/>
    </row>
    <row r="39" spans="1:12" ht="20.100000000000001" customHeight="1" x14ac:dyDescent="0.2">
      <c r="A39" s="54" t="s">
        <v>117</v>
      </c>
      <c r="B39" s="118">
        <v>25322.799999999999</v>
      </c>
      <c r="C39" s="118" t="s">
        <v>35</v>
      </c>
      <c r="D39" s="118">
        <v>1</v>
      </c>
      <c r="E39" s="193"/>
      <c r="F39" s="37"/>
      <c r="G39" s="37"/>
      <c r="H39" s="37"/>
      <c r="I39" s="37"/>
      <c r="J39" s="37"/>
      <c r="K39" s="37"/>
      <c r="L39" s="37"/>
    </row>
    <row r="40" spans="1:12" ht="20.100000000000001" customHeight="1" x14ac:dyDescent="0.2">
      <c r="A40" s="54" t="s">
        <v>118</v>
      </c>
      <c r="B40" s="118">
        <v>25322.799999999999</v>
      </c>
      <c r="C40" s="119" t="s">
        <v>35</v>
      </c>
      <c r="D40" s="118">
        <v>1</v>
      </c>
      <c r="E40" s="193"/>
      <c r="F40" s="37"/>
      <c r="G40" s="37"/>
      <c r="H40" s="37"/>
      <c r="I40" s="37"/>
      <c r="J40" s="37"/>
      <c r="K40" s="37"/>
      <c r="L40" s="37"/>
    </row>
    <row r="41" spans="1:12" ht="20.100000000000001" customHeight="1" x14ac:dyDescent="0.2">
      <c r="A41" s="54" t="s">
        <v>119</v>
      </c>
      <c r="B41" s="118">
        <v>25322.799999999999</v>
      </c>
      <c r="C41" s="118" t="s">
        <v>35</v>
      </c>
      <c r="D41" s="118">
        <v>1</v>
      </c>
      <c r="E41" s="193"/>
      <c r="F41" s="37"/>
      <c r="G41" s="37"/>
      <c r="H41" s="37"/>
      <c r="I41" s="37"/>
      <c r="J41" s="37"/>
      <c r="K41" s="37"/>
      <c r="L41" s="37"/>
    </row>
    <row r="42" spans="1:12" ht="20.100000000000001" customHeight="1" x14ac:dyDescent="0.2">
      <c r="A42" s="69" t="s">
        <v>120</v>
      </c>
      <c r="B42" s="127">
        <v>0</v>
      </c>
      <c r="C42" s="127" t="s">
        <v>35</v>
      </c>
      <c r="D42" s="127">
        <v>0</v>
      </c>
      <c r="E42" s="113"/>
      <c r="F42" s="37"/>
      <c r="G42" s="37"/>
      <c r="H42" s="37"/>
      <c r="I42" s="37"/>
      <c r="J42" s="37"/>
      <c r="K42" s="37"/>
      <c r="L42" s="37"/>
    </row>
    <row r="43" spans="1:12" ht="20.100000000000001" customHeight="1" x14ac:dyDescent="0.2">
      <c r="A43" s="65" t="s">
        <v>121</v>
      </c>
      <c r="B43" s="125">
        <v>25322.799999999999</v>
      </c>
      <c r="C43" s="128"/>
      <c r="D43" s="128">
        <f t="shared" ref="D43:D47" si="5">C43*2</f>
        <v>0</v>
      </c>
      <c r="E43" s="194">
        <f>AVERAGE(D45:D47)</f>
        <v>0</v>
      </c>
      <c r="F43" s="37"/>
      <c r="G43" s="37"/>
      <c r="H43" s="37"/>
      <c r="I43" s="37"/>
      <c r="J43" s="37"/>
      <c r="K43" s="37"/>
      <c r="L43" s="37"/>
    </row>
    <row r="44" spans="1:12" ht="20.100000000000001" customHeight="1" x14ac:dyDescent="0.2">
      <c r="A44" s="54" t="s">
        <v>122</v>
      </c>
      <c r="B44" s="118">
        <v>25322.799999999999</v>
      </c>
      <c r="C44" s="110"/>
      <c r="D44" s="110">
        <f t="shared" si="5"/>
        <v>0</v>
      </c>
      <c r="E44" s="194"/>
      <c r="F44" s="37"/>
      <c r="G44" s="37"/>
      <c r="H44" s="37"/>
      <c r="I44" s="37"/>
      <c r="J44" s="37"/>
      <c r="K44" s="37"/>
      <c r="L44" s="37"/>
    </row>
    <row r="45" spans="1:12" ht="20.100000000000001" customHeight="1" x14ac:dyDescent="0.2">
      <c r="A45" s="54" t="s">
        <v>123</v>
      </c>
      <c r="B45" s="118">
        <v>25322.799999999999</v>
      </c>
      <c r="C45" s="110"/>
      <c r="D45" s="110">
        <f t="shared" si="5"/>
        <v>0</v>
      </c>
      <c r="E45" s="194"/>
      <c r="F45" s="37"/>
      <c r="G45" s="37"/>
      <c r="H45" s="37"/>
      <c r="I45" s="37"/>
      <c r="J45" s="37"/>
      <c r="K45" s="37"/>
      <c r="L45" s="37"/>
    </row>
    <row r="46" spans="1:12" ht="20.100000000000001" customHeight="1" x14ac:dyDescent="0.2">
      <c r="A46" s="54" t="s">
        <v>124</v>
      </c>
      <c r="B46" s="118">
        <v>25322.799999999999</v>
      </c>
      <c r="C46" s="110"/>
      <c r="D46" s="110">
        <f t="shared" si="5"/>
        <v>0</v>
      </c>
      <c r="E46" s="194"/>
      <c r="F46" s="37"/>
      <c r="G46" s="37"/>
      <c r="H46" s="37"/>
      <c r="I46" s="37"/>
      <c r="J46" s="37"/>
      <c r="K46" s="37"/>
      <c r="L46" s="37"/>
    </row>
    <row r="47" spans="1:12" ht="20.100000000000001" customHeight="1" x14ac:dyDescent="0.2">
      <c r="A47" s="54" t="s">
        <v>125</v>
      </c>
      <c r="B47" s="118">
        <v>25322.799999999999</v>
      </c>
      <c r="C47" s="110"/>
      <c r="D47" s="110">
        <f t="shared" si="5"/>
        <v>0</v>
      </c>
      <c r="E47" s="194"/>
      <c r="F47" s="37"/>
      <c r="G47" s="37"/>
      <c r="H47" s="37"/>
      <c r="I47" s="37"/>
      <c r="J47" s="37"/>
      <c r="K47" s="37"/>
      <c r="L47" s="37"/>
    </row>
    <row r="48" spans="1:12" ht="20.100000000000001" customHeight="1" x14ac:dyDescent="0.2">
      <c r="A48" s="69" t="s">
        <v>126</v>
      </c>
      <c r="B48" s="127">
        <v>0</v>
      </c>
      <c r="C48" s="124"/>
      <c r="D48" s="124">
        <v>0</v>
      </c>
      <c r="E48" s="113"/>
      <c r="F48" s="37"/>
      <c r="G48" s="37"/>
      <c r="H48" s="37"/>
      <c r="I48" s="37"/>
      <c r="J48" s="37"/>
      <c r="K48" s="37"/>
      <c r="L48" s="37"/>
    </row>
    <row r="49" spans="1:12" ht="20.100000000000001" customHeight="1" x14ac:dyDescent="0.2">
      <c r="A49" s="65" t="s">
        <v>127</v>
      </c>
      <c r="B49" s="125">
        <v>25322.799999999999</v>
      </c>
      <c r="C49" s="128"/>
      <c r="D49" s="128">
        <f t="shared" ref="D49:D53" si="6">C49*2</f>
        <v>0</v>
      </c>
      <c r="E49" s="194">
        <f>AVERAGE(D51:D53)</f>
        <v>0</v>
      </c>
      <c r="F49" s="37"/>
      <c r="G49" s="37"/>
      <c r="H49" s="37"/>
      <c r="I49" s="37"/>
      <c r="J49" s="37"/>
      <c r="K49" s="37"/>
      <c r="L49" s="37"/>
    </row>
    <row r="50" spans="1:12" ht="20.100000000000001" customHeight="1" x14ac:dyDescent="0.2">
      <c r="A50" s="54" t="s">
        <v>128</v>
      </c>
      <c r="B50" s="118">
        <v>25322.799999999999</v>
      </c>
      <c r="C50" s="110"/>
      <c r="D50" s="110">
        <f t="shared" si="6"/>
        <v>0</v>
      </c>
      <c r="E50" s="194"/>
      <c r="F50" s="37"/>
      <c r="G50" s="37"/>
      <c r="H50" s="37"/>
      <c r="I50" s="37"/>
      <c r="J50" s="37"/>
      <c r="K50" s="37"/>
      <c r="L50" s="37"/>
    </row>
    <row r="51" spans="1:12" ht="20.100000000000001" customHeight="1" x14ac:dyDescent="0.2">
      <c r="A51" s="54" t="s">
        <v>129</v>
      </c>
      <c r="B51" s="118">
        <v>25322.799999999999</v>
      </c>
      <c r="C51" s="99"/>
      <c r="D51" s="110">
        <f t="shared" si="6"/>
        <v>0</v>
      </c>
      <c r="E51" s="194"/>
      <c r="F51" s="37"/>
      <c r="G51" s="37"/>
      <c r="H51" s="37"/>
      <c r="I51" s="37"/>
      <c r="J51" s="37"/>
      <c r="K51" s="37"/>
      <c r="L51" s="37"/>
    </row>
    <row r="52" spans="1:12" ht="20.100000000000001" customHeight="1" x14ac:dyDescent="0.2">
      <c r="A52" s="54" t="s">
        <v>130</v>
      </c>
      <c r="B52" s="118">
        <v>25322.799999999999</v>
      </c>
      <c r="C52" s="110"/>
      <c r="D52" s="110">
        <f t="shared" si="6"/>
        <v>0</v>
      </c>
      <c r="E52" s="194"/>
      <c r="F52" s="37"/>
      <c r="G52" s="37"/>
      <c r="H52" s="37"/>
      <c r="I52" s="37"/>
      <c r="J52" s="37"/>
      <c r="K52" s="37"/>
      <c r="L52" s="37"/>
    </row>
    <row r="53" spans="1:12" ht="20.100000000000001" customHeight="1" x14ac:dyDescent="0.2">
      <c r="A53" s="54" t="s">
        <v>131</v>
      </c>
      <c r="B53" s="118">
        <v>25322.799999999999</v>
      </c>
      <c r="C53" s="110"/>
      <c r="D53" s="110">
        <f t="shared" si="6"/>
        <v>0</v>
      </c>
      <c r="E53" s="194"/>
      <c r="F53" s="37"/>
      <c r="G53" s="37"/>
      <c r="H53" s="37"/>
      <c r="I53" s="37"/>
      <c r="J53" s="37"/>
      <c r="K53" s="37"/>
      <c r="L53" s="37"/>
    </row>
    <row r="54" spans="1:12" ht="20.100000000000001" customHeight="1" x14ac:dyDescent="0.2">
      <c r="A54" s="73" t="s">
        <v>132</v>
      </c>
      <c r="B54" s="121">
        <v>0</v>
      </c>
      <c r="C54" s="122"/>
      <c r="D54" s="122">
        <v>0</v>
      </c>
      <c r="E54" s="122"/>
      <c r="F54" s="37"/>
      <c r="G54" s="37"/>
      <c r="H54" s="37"/>
      <c r="I54" s="37"/>
      <c r="J54" s="37"/>
      <c r="K54" s="37"/>
      <c r="L54" s="37"/>
    </row>
    <row r="55" spans="1:12" ht="20.100000000000001" customHeight="1" x14ac:dyDescent="0.2">
      <c r="A55" s="37"/>
      <c r="B55" s="37"/>
      <c r="C55" s="37"/>
      <c r="D55" s="37"/>
      <c r="E55" s="37"/>
      <c r="F55" s="37"/>
      <c r="G55" s="37"/>
      <c r="H55" s="37"/>
      <c r="I55" s="37"/>
      <c r="J55" s="37"/>
      <c r="K55" s="37"/>
      <c r="L55" s="37"/>
    </row>
    <row r="56" spans="1:12" ht="20.100000000000001" customHeight="1" x14ac:dyDescent="0.2">
      <c r="A56" s="37"/>
      <c r="B56" s="37"/>
      <c r="C56" s="37"/>
      <c r="D56" s="37"/>
      <c r="E56" s="37"/>
      <c r="F56" s="37"/>
      <c r="G56" s="37"/>
      <c r="H56" s="37"/>
      <c r="I56" s="37"/>
      <c r="J56" s="37"/>
      <c r="K56" s="37"/>
      <c r="L56" s="37"/>
    </row>
    <row r="57" spans="1:12" ht="20.100000000000001" customHeight="1" x14ac:dyDescent="0.2">
      <c r="A57" s="37"/>
      <c r="B57" s="37"/>
      <c r="C57" s="37"/>
      <c r="D57" s="37"/>
      <c r="E57" s="37"/>
      <c r="F57" s="37"/>
      <c r="G57" s="37"/>
      <c r="H57" s="37"/>
      <c r="I57" s="37"/>
      <c r="J57" s="37"/>
      <c r="K57" s="37"/>
      <c r="L57" s="37"/>
    </row>
    <row r="58" spans="1:12" ht="20.100000000000001" customHeight="1" x14ac:dyDescent="0.2">
      <c r="A58" s="37"/>
      <c r="B58" s="37"/>
      <c r="C58" s="37"/>
      <c r="D58" s="37"/>
      <c r="E58" s="37"/>
      <c r="F58" s="37"/>
      <c r="G58" s="37"/>
      <c r="H58" s="37"/>
      <c r="I58" s="37"/>
      <c r="J58" s="37"/>
      <c r="K58" s="37"/>
      <c r="L58" s="37"/>
    </row>
    <row r="59" spans="1:12" ht="20.100000000000001" customHeight="1" x14ac:dyDescent="0.2">
      <c r="A59" s="37"/>
      <c r="B59" s="37"/>
      <c r="C59" s="37"/>
      <c r="D59" s="37"/>
      <c r="E59" s="37"/>
      <c r="F59" s="37"/>
      <c r="G59" s="37"/>
      <c r="H59" s="37"/>
      <c r="I59" s="37"/>
      <c r="J59" s="37"/>
      <c r="K59" s="37"/>
      <c r="L59" s="37"/>
    </row>
    <row r="60" spans="1:12" ht="20.100000000000001" customHeight="1" x14ac:dyDescent="0.2">
      <c r="A60" s="37"/>
      <c r="B60" s="37"/>
      <c r="C60" s="37"/>
      <c r="D60" s="37"/>
      <c r="E60" s="37"/>
      <c r="F60" s="37"/>
      <c r="G60" s="37"/>
      <c r="H60" s="37"/>
      <c r="I60" s="37"/>
      <c r="J60" s="37"/>
      <c r="K60" s="37"/>
      <c r="L60" s="37"/>
    </row>
    <row r="61" spans="1:12" ht="20.100000000000001" customHeight="1" x14ac:dyDescent="0.2">
      <c r="A61" s="37"/>
      <c r="B61" s="37"/>
      <c r="C61" s="37"/>
      <c r="D61" s="37"/>
      <c r="E61" s="37"/>
      <c r="F61" s="37"/>
      <c r="G61" s="37"/>
      <c r="H61" s="37"/>
      <c r="I61" s="37"/>
      <c r="J61" s="37"/>
      <c r="K61" s="37"/>
      <c r="L61" s="37"/>
    </row>
    <row r="62" spans="1:12" ht="20.100000000000001" customHeight="1" x14ac:dyDescent="0.2">
      <c r="A62" s="37"/>
      <c r="B62" s="37"/>
      <c r="C62" s="37"/>
      <c r="D62" s="37"/>
      <c r="E62" s="37"/>
      <c r="F62" s="37"/>
      <c r="G62" s="37"/>
      <c r="H62" s="37"/>
      <c r="I62" s="37"/>
      <c r="J62" s="37"/>
      <c r="K62" s="37"/>
      <c r="L62" s="37"/>
    </row>
    <row r="63" spans="1:12" ht="20.100000000000001" customHeight="1" x14ac:dyDescent="0.2">
      <c r="A63" s="37"/>
      <c r="B63" s="37"/>
      <c r="C63" s="37"/>
      <c r="D63" s="37"/>
      <c r="E63" s="37"/>
      <c r="F63" s="37"/>
      <c r="G63" s="37"/>
      <c r="H63" s="37"/>
      <c r="I63" s="37"/>
      <c r="J63" s="37"/>
      <c r="K63" s="37"/>
      <c r="L63" s="37"/>
    </row>
    <row r="64" spans="1:12" ht="20.100000000000001" customHeight="1" x14ac:dyDescent="0.2">
      <c r="A64" s="37"/>
      <c r="B64" s="37"/>
      <c r="C64" s="37"/>
      <c r="D64" s="37"/>
      <c r="E64" s="37"/>
      <c r="F64" s="37"/>
      <c r="G64" s="37"/>
      <c r="H64" s="37"/>
      <c r="I64" s="37"/>
      <c r="J64" s="37"/>
      <c r="K64" s="37"/>
      <c r="L64" s="37"/>
    </row>
    <row r="65" s="37" customFormat="1" ht="20.100000000000001" customHeight="1" x14ac:dyDescent="0.2"/>
    <row r="66" s="37" customFormat="1" ht="20.100000000000001" customHeight="1" x14ac:dyDescent="0.2"/>
    <row r="67" s="37" customFormat="1" ht="20.100000000000001" customHeight="1" x14ac:dyDescent="0.2"/>
    <row r="68" s="37" customFormat="1" ht="20.100000000000001" customHeight="1" x14ac:dyDescent="0.2"/>
    <row r="69" s="37" customFormat="1" ht="20.100000000000001" customHeight="1" x14ac:dyDescent="0.2"/>
    <row r="70" s="37" customFormat="1" ht="20.100000000000001" customHeight="1" x14ac:dyDescent="0.2"/>
    <row r="71" s="37" customFormat="1" ht="20.100000000000001" customHeight="1" x14ac:dyDescent="0.2"/>
    <row r="72" s="37" customFormat="1" ht="20.100000000000001" customHeight="1" x14ac:dyDescent="0.2"/>
    <row r="73" s="37" customFormat="1" ht="20.100000000000001" customHeight="1" x14ac:dyDescent="0.2"/>
    <row r="74" s="37" customFormat="1" ht="20.100000000000001" customHeight="1" x14ac:dyDescent="0.2"/>
    <row r="75" s="37" customFormat="1" ht="20.100000000000001" customHeight="1" x14ac:dyDescent="0.2"/>
    <row r="76" s="37" customFormat="1" ht="20.100000000000001" customHeight="1" x14ac:dyDescent="0.2"/>
    <row r="77" s="37" customFormat="1" ht="20.100000000000001" customHeight="1" x14ac:dyDescent="0.2"/>
    <row r="78" s="37" customFormat="1" ht="20.100000000000001" customHeight="1" x14ac:dyDescent="0.2"/>
    <row r="79" s="37" customFormat="1" ht="20.100000000000001" customHeight="1" x14ac:dyDescent="0.2"/>
    <row r="80" s="37" customFormat="1" ht="20.100000000000001" customHeight="1" x14ac:dyDescent="0.2"/>
    <row r="81" s="37" customFormat="1" ht="20.100000000000001" customHeight="1" x14ac:dyDescent="0.2"/>
    <row r="82" s="37" customFormat="1" ht="20.100000000000001" customHeight="1" x14ac:dyDescent="0.2"/>
    <row r="83" s="37" customFormat="1" ht="20.100000000000001" customHeight="1" x14ac:dyDescent="0.2"/>
    <row r="84" s="37" customFormat="1" ht="20.100000000000001" customHeight="1" x14ac:dyDescent="0.2"/>
    <row r="85" s="37" customFormat="1" ht="20.100000000000001" customHeight="1" x14ac:dyDescent="0.2"/>
    <row r="86" s="37" customFormat="1" ht="20.100000000000001" customHeight="1" x14ac:dyDescent="0.2"/>
    <row r="87" s="37" customFormat="1" ht="20.100000000000001" customHeight="1" x14ac:dyDescent="0.2"/>
    <row r="88" s="37" customFormat="1" ht="20.100000000000001" customHeight="1" x14ac:dyDescent="0.2"/>
    <row r="89" s="37" customFormat="1" ht="20.100000000000001" customHeight="1" x14ac:dyDescent="0.2"/>
    <row r="90" s="37" customFormat="1" ht="20.100000000000001" customHeight="1" x14ac:dyDescent="0.2"/>
    <row r="91" s="37" customFormat="1" ht="20.100000000000001" customHeight="1" x14ac:dyDescent="0.2"/>
    <row r="92" s="37" customFormat="1" ht="20.100000000000001" customHeight="1" x14ac:dyDescent="0.2"/>
    <row r="93" s="37" customFormat="1" ht="20.100000000000001" customHeight="1" x14ac:dyDescent="0.2"/>
    <row r="94" s="37" customFormat="1" ht="20.100000000000001" customHeight="1" x14ac:dyDescent="0.2"/>
    <row r="95" s="37" customFormat="1" ht="20.100000000000001" customHeight="1" x14ac:dyDescent="0.2"/>
    <row r="96" s="37" customFormat="1" ht="20.100000000000001" customHeight="1" x14ac:dyDescent="0.2"/>
    <row r="97" s="37" customFormat="1" ht="20.100000000000001" customHeight="1" x14ac:dyDescent="0.2"/>
    <row r="98" s="37" customFormat="1" ht="20.100000000000001" customHeight="1" x14ac:dyDescent="0.2"/>
    <row r="99" s="37" customFormat="1" ht="20.100000000000001" customHeight="1" x14ac:dyDescent="0.2"/>
    <row r="100" s="37" customFormat="1" ht="20.100000000000001" customHeight="1" x14ac:dyDescent="0.2"/>
    <row r="101" s="37" customFormat="1" ht="20.100000000000001" customHeight="1" x14ac:dyDescent="0.2"/>
    <row r="102" s="37" customFormat="1" ht="20.100000000000001" customHeight="1" x14ac:dyDescent="0.2"/>
    <row r="103" s="37" customFormat="1" ht="20.100000000000001" customHeight="1" x14ac:dyDescent="0.2"/>
    <row r="104" s="37" customFormat="1" ht="20.100000000000001" customHeight="1" x14ac:dyDescent="0.2"/>
    <row r="105" s="37" customFormat="1" ht="20.100000000000001" customHeight="1" x14ac:dyDescent="0.2"/>
    <row r="106" s="37" customFormat="1" ht="20.100000000000001" customHeight="1" x14ac:dyDescent="0.2"/>
    <row r="107" s="37" customFormat="1" ht="20.100000000000001" customHeight="1" x14ac:dyDescent="0.2"/>
    <row r="108" s="37" customFormat="1" ht="20.100000000000001" customHeight="1" x14ac:dyDescent="0.2"/>
    <row r="109" s="37" customFormat="1" ht="20.100000000000001" customHeight="1" x14ac:dyDescent="0.2"/>
    <row r="110" s="37" customFormat="1" ht="20.100000000000001" customHeight="1" x14ac:dyDescent="0.2"/>
    <row r="111" s="37" customFormat="1" ht="20.100000000000001" customHeight="1" x14ac:dyDescent="0.2"/>
    <row r="112" s="37" customFormat="1" ht="20.100000000000001" customHeight="1" x14ac:dyDescent="0.2"/>
    <row r="113" s="37" customFormat="1" ht="20.100000000000001" customHeight="1" x14ac:dyDescent="0.2"/>
    <row r="114" s="37" customFormat="1" ht="20.100000000000001" customHeight="1" x14ac:dyDescent="0.2"/>
    <row r="115" s="37" customFormat="1" ht="20.100000000000001" customHeight="1" x14ac:dyDescent="0.2"/>
    <row r="116" s="37" customFormat="1" ht="20.100000000000001" customHeight="1" x14ac:dyDescent="0.2"/>
    <row r="117" s="37" customFormat="1" ht="20.100000000000001" customHeight="1" x14ac:dyDescent="0.2"/>
    <row r="118" s="37" customFormat="1" ht="20.100000000000001" customHeight="1" x14ac:dyDescent="0.2"/>
    <row r="119" s="37" customFormat="1" x14ac:dyDescent="0.2"/>
    <row r="120" s="37" customFormat="1" x14ac:dyDescent="0.2"/>
    <row r="121" s="37" customFormat="1" x14ac:dyDescent="0.2"/>
    <row r="122" s="37" customFormat="1" x14ac:dyDescent="0.2"/>
    <row r="123" s="37" customFormat="1" x14ac:dyDescent="0.2"/>
    <row r="124" s="37" customFormat="1" x14ac:dyDescent="0.2"/>
    <row r="125" s="37" customFormat="1" x14ac:dyDescent="0.2"/>
    <row r="126" s="37" customFormat="1" x14ac:dyDescent="0.2"/>
    <row r="127" s="37" customFormat="1" x14ac:dyDescent="0.2"/>
    <row r="128" s="37" customFormat="1" x14ac:dyDescent="0.2"/>
    <row r="129" s="37" customFormat="1" x14ac:dyDescent="0.2"/>
    <row r="130" s="37" customFormat="1" x14ac:dyDescent="0.2"/>
    <row r="131" s="37" customFormat="1" x14ac:dyDescent="0.2"/>
    <row r="132" s="37" customFormat="1" x14ac:dyDescent="0.2"/>
    <row r="133" s="37" customFormat="1" x14ac:dyDescent="0.2"/>
    <row r="134" s="37" customFormat="1" x14ac:dyDescent="0.2"/>
    <row r="135" s="37" customFormat="1" x14ac:dyDescent="0.2"/>
    <row r="136" s="37" customFormat="1" x14ac:dyDescent="0.2"/>
    <row r="137" s="37" customFormat="1" x14ac:dyDescent="0.2"/>
    <row r="138" s="37" customFormat="1" x14ac:dyDescent="0.2"/>
    <row r="139" s="37" customFormat="1" x14ac:dyDescent="0.2"/>
    <row r="140" s="37" customFormat="1" x14ac:dyDescent="0.2"/>
    <row r="141" s="37" customFormat="1" x14ac:dyDescent="0.2"/>
    <row r="142" s="37" customFormat="1" x14ac:dyDescent="0.2"/>
    <row r="143" s="37" customFormat="1" x14ac:dyDescent="0.2"/>
    <row r="144" s="37" customFormat="1" x14ac:dyDescent="0.2"/>
    <row r="145" s="37" customFormat="1" x14ac:dyDescent="0.2"/>
    <row r="146" s="37" customFormat="1" x14ac:dyDescent="0.2"/>
    <row r="147" s="37" customFormat="1" x14ac:dyDescent="0.2"/>
    <row r="148" s="37" customFormat="1" x14ac:dyDescent="0.2"/>
    <row r="149" s="37" customFormat="1" x14ac:dyDescent="0.2"/>
    <row r="150" s="37" customFormat="1" x14ac:dyDescent="0.2"/>
    <row r="151" s="37" customFormat="1" x14ac:dyDescent="0.2"/>
    <row r="152" s="37" customFormat="1" x14ac:dyDescent="0.2"/>
    <row r="153" s="37" customFormat="1" x14ac:dyDescent="0.2"/>
    <row r="154" s="37" customFormat="1" x14ac:dyDescent="0.2"/>
    <row r="155" s="37" customFormat="1" x14ac:dyDescent="0.2"/>
    <row r="156" s="37" customFormat="1" x14ac:dyDescent="0.2"/>
    <row r="157" s="37" customFormat="1" x14ac:dyDescent="0.2"/>
    <row r="158" s="37" customFormat="1" x14ac:dyDescent="0.2"/>
    <row r="159" s="37" customFormat="1" x14ac:dyDescent="0.2"/>
    <row r="160" s="37" customFormat="1" x14ac:dyDescent="0.2"/>
    <row r="161" s="37" customFormat="1" x14ac:dyDescent="0.2"/>
    <row r="162" s="37" customFormat="1" x14ac:dyDescent="0.2"/>
    <row r="163" s="37" customFormat="1" x14ac:dyDescent="0.2"/>
    <row r="164" s="37" customFormat="1" x14ac:dyDescent="0.2"/>
    <row r="165" s="37" customFormat="1" x14ac:dyDescent="0.2"/>
    <row r="166" s="37" customFormat="1" x14ac:dyDescent="0.2"/>
    <row r="167" s="37" customFormat="1" x14ac:dyDescent="0.2"/>
    <row r="168" s="37" customFormat="1" x14ac:dyDescent="0.2"/>
    <row r="169" s="37" customFormat="1" x14ac:dyDescent="0.2"/>
    <row r="170" s="37" customFormat="1" x14ac:dyDescent="0.2"/>
    <row r="171" s="37" customFormat="1" x14ac:dyDescent="0.2"/>
    <row r="172" s="37" customFormat="1" x14ac:dyDescent="0.2"/>
    <row r="173" s="37" customFormat="1" x14ac:dyDescent="0.2"/>
    <row r="174" s="37" customFormat="1" x14ac:dyDescent="0.2"/>
    <row r="175" s="37" customFormat="1" x14ac:dyDescent="0.2"/>
    <row r="176" s="37" customFormat="1" x14ac:dyDescent="0.2"/>
    <row r="177" s="37" customFormat="1" x14ac:dyDescent="0.2"/>
    <row r="178" s="37" customFormat="1" x14ac:dyDescent="0.2"/>
    <row r="179" s="37" customFormat="1" x14ac:dyDescent="0.2"/>
    <row r="180" s="37" customFormat="1" x14ac:dyDescent="0.2"/>
    <row r="181" s="37" customFormat="1" x14ac:dyDescent="0.2"/>
    <row r="182" s="37" customFormat="1" x14ac:dyDescent="0.2"/>
    <row r="183" s="37" customFormat="1" x14ac:dyDescent="0.2"/>
    <row r="184" s="37" customFormat="1" x14ac:dyDescent="0.2"/>
    <row r="185" s="37" customFormat="1" x14ac:dyDescent="0.2"/>
    <row r="186" s="37" customFormat="1" x14ac:dyDescent="0.2"/>
    <row r="187" s="37" customFormat="1" x14ac:dyDescent="0.2"/>
    <row r="188" s="37" customFormat="1" x14ac:dyDescent="0.2"/>
    <row r="189" s="37" customFormat="1" x14ac:dyDescent="0.2"/>
    <row r="190" s="37" customFormat="1" x14ac:dyDescent="0.2"/>
    <row r="191" s="37" customFormat="1" x14ac:dyDescent="0.2"/>
    <row r="192" s="37" customFormat="1" x14ac:dyDescent="0.2"/>
    <row r="193" s="37" customFormat="1" x14ac:dyDescent="0.2"/>
    <row r="194" s="37" customFormat="1" x14ac:dyDescent="0.2"/>
    <row r="195" s="37" customFormat="1" x14ac:dyDescent="0.2"/>
    <row r="196" s="37" customFormat="1" x14ac:dyDescent="0.2"/>
    <row r="197" s="37" customFormat="1" x14ac:dyDescent="0.2"/>
    <row r="198" s="37" customFormat="1" x14ac:dyDescent="0.2"/>
    <row r="199" s="37" customFormat="1" x14ac:dyDescent="0.2"/>
    <row r="200" s="37" customFormat="1" x14ac:dyDescent="0.2"/>
    <row r="201" s="37" customFormat="1" x14ac:dyDescent="0.2"/>
    <row r="202" s="37" customFormat="1" x14ac:dyDescent="0.2"/>
    <row r="203" s="37" customFormat="1" x14ac:dyDescent="0.2"/>
    <row r="204" s="37" customFormat="1" x14ac:dyDescent="0.2"/>
    <row r="205" s="37" customFormat="1" x14ac:dyDescent="0.2"/>
    <row r="206" s="37" customFormat="1" x14ac:dyDescent="0.2"/>
    <row r="207" s="37" customFormat="1" x14ac:dyDescent="0.2"/>
    <row r="208" s="37" customFormat="1" x14ac:dyDescent="0.2"/>
    <row r="209" s="37" customFormat="1" x14ac:dyDescent="0.2"/>
    <row r="210" s="37" customFormat="1" x14ac:dyDescent="0.2"/>
    <row r="211" s="37" customFormat="1" x14ac:dyDescent="0.2"/>
    <row r="212" s="37" customFormat="1" x14ac:dyDescent="0.2"/>
    <row r="213" s="37" customFormat="1" x14ac:dyDescent="0.2"/>
  </sheetData>
  <mergeCells count="33">
    <mergeCell ref="A29:F29"/>
    <mergeCell ref="E31:E35"/>
    <mergeCell ref="E37:E41"/>
    <mergeCell ref="E43:E47"/>
    <mergeCell ref="E49:E53"/>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43" orientation="landscape" r:id="rId1"/>
  <headerFooter>
    <oddHeader>&amp;C&amp;20Study B05897
Test #1</oddHeader>
    <oddFooter>Page &amp;P of &amp;N</oddFooter>
  </headerFooter>
  <ignoredErrors>
    <ignoredError sqref="G8" evalError="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7DF4C0-10D4-4CE8-89F5-197886F215FB}">
  <dimension ref="A1:P118"/>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thickTop="1" thickBot="1" x14ac:dyDescent="0.3">
      <c r="A2" s="38" t="s">
        <v>49</v>
      </c>
      <c r="B2" s="39" t="s">
        <v>50</v>
      </c>
      <c r="C2" s="39" t="s">
        <v>51</v>
      </c>
      <c r="D2" s="39" t="s">
        <v>52</v>
      </c>
      <c r="E2" s="39" t="s">
        <v>53</v>
      </c>
      <c r="F2" s="39" t="s">
        <v>54</v>
      </c>
      <c r="G2" s="40" t="s">
        <v>55</v>
      </c>
      <c r="H2" s="41" t="s">
        <v>56</v>
      </c>
      <c r="I2" s="42" t="s">
        <v>57</v>
      </c>
      <c r="J2" s="43" t="s">
        <v>58</v>
      </c>
      <c r="K2" s="42" t="s">
        <v>20</v>
      </c>
      <c r="L2" s="44" t="s">
        <v>41</v>
      </c>
    </row>
    <row r="3" spans="1:16" s="34" customFormat="1" ht="20.100000000000001" customHeight="1" thickTop="1" x14ac:dyDescent="0.2">
      <c r="A3" s="89" t="s">
        <v>133</v>
      </c>
      <c r="B3" s="106">
        <v>25322.799999999999</v>
      </c>
      <c r="C3" s="106">
        <v>293.7</v>
      </c>
      <c r="D3" s="106">
        <f>C3*2</f>
        <v>587.4</v>
      </c>
      <c r="E3" s="160">
        <f>AVERAGE(D3:D7)</f>
        <v>1043.24</v>
      </c>
      <c r="F3" s="160">
        <f>STDEV(D3:D7)</f>
        <v>522.87167450532229</v>
      </c>
      <c r="G3" s="108">
        <f t="shared" ref="G3:G26" si="0">LOG(D3)</f>
        <v>2.7689339421867816</v>
      </c>
      <c r="H3" s="162">
        <f>AVERAGE(G3:G7)</f>
        <v>2.9645768038154374</v>
      </c>
      <c r="I3" s="164">
        <f>STDEV(G3:G7)^2</f>
        <v>6.4495636507419379E-2</v>
      </c>
      <c r="J3" s="156">
        <f>P4-H3</f>
        <v>1.4389349211206204</v>
      </c>
      <c r="K3" s="158">
        <f>SQRT(I3)/SQRT(5)</f>
        <v>0.11357432501002977</v>
      </c>
      <c r="L3" s="150">
        <f>1.96*K3</f>
        <v>0.22260567701965836</v>
      </c>
    </row>
    <row r="4" spans="1:16" s="34" customFormat="1" ht="20.100000000000001" customHeight="1" x14ac:dyDescent="0.2">
      <c r="A4" s="90" t="s">
        <v>134</v>
      </c>
      <c r="B4" s="107">
        <v>25322.799999999999</v>
      </c>
      <c r="C4" s="107">
        <v>771.3</v>
      </c>
      <c r="D4" s="107">
        <f>C4*2</f>
        <v>1542.6</v>
      </c>
      <c r="E4" s="161"/>
      <c r="F4" s="161"/>
      <c r="G4" s="109">
        <f t="shared" si="0"/>
        <v>3.1882533270265041</v>
      </c>
      <c r="H4" s="163"/>
      <c r="I4" s="165"/>
      <c r="J4" s="157"/>
      <c r="K4" s="159"/>
      <c r="L4" s="151"/>
      <c r="O4" s="34" t="s">
        <v>61</v>
      </c>
      <c r="P4" s="34">
        <f>LOG(B3)</f>
        <v>4.4035117249360578</v>
      </c>
    </row>
    <row r="5" spans="1:16" s="34" customFormat="1" ht="20.100000000000001" customHeight="1" x14ac:dyDescent="0.2">
      <c r="A5" s="90" t="s">
        <v>135</v>
      </c>
      <c r="B5" s="107">
        <v>25322.799999999999</v>
      </c>
      <c r="C5" s="107">
        <v>212.8</v>
      </c>
      <c r="D5" s="107">
        <f>C5*2</f>
        <v>425.6</v>
      </c>
      <c r="E5" s="161"/>
      <c r="F5" s="161"/>
      <c r="G5" s="109">
        <f t="shared" si="0"/>
        <v>2.6290016192869916</v>
      </c>
      <c r="H5" s="163"/>
      <c r="I5" s="165"/>
      <c r="J5" s="157"/>
      <c r="K5" s="159"/>
      <c r="L5" s="151"/>
    </row>
    <row r="6" spans="1:16" s="34" customFormat="1" ht="20.100000000000001" customHeight="1" x14ac:dyDescent="0.2">
      <c r="A6" s="90" t="s">
        <v>136</v>
      </c>
      <c r="B6" s="107">
        <v>25322.799999999999</v>
      </c>
      <c r="C6" s="107">
        <v>559</v>
      </c>
      <c r="D6" s="107">
        <f>C6*2</f>
        <v>1118</v>
      </c>
      <c r="E6" s="161"/>
      <c r="F6" s="161"/>
      <c r="G6" s="109">
        <f t="shared" si="0"/>
        <v>3.0484418035504044</v>
      </c>
      <c r="H6" s="163"/>
      <c r="I6" s="165"/>
      <c r="J6" s="157"/>
      <c r="K6" s="159"/>
      <c r="L6" s="151"/>
    </row>
    <row r="7" spans="1:16" s="34" customFormat="1" ht="19.5" customHeight="1" thickBot="1" x14ac:dyDescent="0.25">
      <c r="A7" s="90" t="s">
        <v>137</v>
      </c>
      <c r="B7" s="107">
        <v>25322.799999999999</v>
      </c>
      <c r="C7" s="107">
        <v>771.3</v>
      </c>
      <c r="D7" s="107">
        <f>C7*2</f>
        <v>1542.6</v>
      </c>
      <c r="E7" s="161"/>
      <c r="F7" s="161"/>
      <c r="G7" s="109">
        <f t="shared" si="0"/>
        <v>3.1882533270265041</v>
      </c>
      <c r="H7" s="163"/>
      <c r="I7" s="165"/>
      <c r="J7" s="157"/>
      <c r="K7" s="159"/>
      <c r="L7" s="151"/>
    </row>
    <row r="8" spans="1:16" s="34" customFormat="1" ht="19.5" customHeight="1" thickBot="1" x14ac:dyDescent="0.25">
      <c r="A8" s="91" t="s">
        <v>138</v>
      </c>
      <c r="B8" s="92">
        <v>0</v>
      </c>
      <c r="C8" s="92" t="s">
        <v>35</v>
      </c>
      <c r="D8" s="92">
        <v>0</v>
      </c>
      <c r="E8" s="46"/>
      <c r="F8" s="46"/>
      <c r="G8" s="47" t="e">
        <f t="shared" si="0"/>
        <v>#NUM!</v>
      </c>
      <c r="H8" s="48"/>
      <c r="I8" s="49"/>
      <c r="J8" s="50"/>
      <c r="K8" s="51"/>
      <c r="L8" s="52"/>
    </row>
    <row r="9" spans="1:16" s="34" customFormat="1" ht="20.100000000000001" customHeight="1" thickTop="1" x14ac:dyDescent="0.2">
      <c r="A9" s="53" t="s">
        <v>139</v>
      </c>
      <c r="B9" s="102">
        <v>25322.799999999999</v>
      </c>
      <c r="C9" s="102" t="s">
        <v>35</v>
      </c>
      <c r="D9" s="102">
        <v>1</v>
      </c>
      <c r="E9" s="152">
        <f>AVERAGE(D9:D13)</f>
        <v>1</v>
      </c>
      <c r="F9" s="152">
        <f>STDEV(D9:D13)</f>
        <v>0</v>
      </c>
      <c r="G9" s="104">
        <f t="shared" si="0"/>
        <v>0</v>
      </c>
      <c r="H9" s="154">
        <f>AVERAGE(G9:G13)</f>
        <v>0</v>
      </c>
      <c r="I9" s="154">
        <f>STDEV(G9:G13)^2</f>
        <v>0</v>
      </c>
      <c r="J9" s="156">
        <f>$H$3-H9</f>
        <v>2.9645768038154374</v>
      </c>
      <c r="K9" s="158">
        <f>SQRT(I9)/SQRT(5)</f>
        <v>0</v>
      </c>
      <c r="L9" s="150">
        <f>1.96*K9</f>
        <v>0</v>
      </c>
    </row>
    <row r="10" spans="1:16" s="34" customFormat="1" ht="20.100000000000001" customHeight="1" x14ac:dyDescent="0.2">
      <c r="A10" s="54" t="s">
        <v>140</v>
      </c>
      <c r="B10" s="103">
        <v>25322.799999999999</v>
      </c>
      <c r="C10" s="103" t="s">
        <v>35</v>
      </c>
      <c r="D10" s="103">
        <v>1</v>
      </c>
      <c r="E10" s="153"/>
      <c r="F10" s="153"/>
      <c r="G10" s="105">
        <f t="shared" si="0"/>
        <v>0</v>
      </c>
      <c r="H10" s="155"/>
      <c r="I10" s="155"/>
      <c r="J10" s="157"/>
      <c r="K10" s="159"/>
      <c r="L10" s="151"/>
    </row>
    <row r="11" spans="1:16" s="34" customFormat="1" ht="20.100000000000001" customHeight="1" x14ac:dyDescent="0.2">
      <c r="A11" s="54" t="s">
        <v>141</v>
      </c>
      <c r="B11" s="103">
        <v>25322.799999999999</v>
      </c>
      <c r="C11" s="103" t="s">
        <v>35</v>
      </c>
      <c r="D11" s="103">
        <v>1</v>
      </c>
      <c r="E11" s="153"/>
      <c r="F11" s="153"/>
      <c r="G11" s="105">
        <f t="shared" si="0"/>
        <v>0</v>
      </c>
      <c r="H11" s="155"/>
      <c r="I11" s="155"/>
      <c r="J11" s="157"/>
      <c r="K11" s="159"/>
      <c r="L11" s="151"/>
    </row>
    <row r="12" spans="1:16" s="34" customFormat="1" ht="20.100000000000001" customHeight="1" x14ac:dyDescent="0.2">
      <c r="A12" s="54" t="s">
        <v>142</v>
      </c>
      <c r="B12" s="103">
        <v>25322.799999999999</v>
      </c>
      <c r="C12" s="55" t="s">
        <v>35</v>
      </c>
      <c r="D12" s="103">
        <v>1</v>
      </c>
      <c r="E12" s="153"/>
      <c r="F12" s="153"/>
      <c r="G12" s="105">
        <f t="shared" si="0"/>
        <v>0</v>
      </c>
      <c r="H12" s="155"/>
      <c r="I12" s="155"/>
      <c r="J12" s="157"/>
      <c r="K12" s="159"/>
      <c r="L12" s="151"/>
    </row>
    <row r="13" spans="1:16" ht="20.100000000000001" customHeight="1" thickBot="1" x14ac:dyDescent="0.25">
      <c r="A13" s="54" t="s">
        <v>143</v>
      </c>
      <c r="B13" s="103">
        <v>25322.799999999999</v>
      </c>
      <c r="C13" s="103" t="s">
        <v>35</v>
      </c>
      <c r="D13" s="103">
        <v>1</v>
      </c>
      <c r="E13" s="153"/>
      <c r="F13" s="153"/>
      <c r="G13" s="105">
        <f t="shared" si="0"/>
        <v>0</v>
      </c>
      <c r="H13" s="155"/>
      <c r="I13" s="155"/>
      <c r="J13" s="157"/>
      <c r="K13" s="159"/>
      <c r="L13" s="151"/>
    </row>
    <row r="14" spans="1:16" ht="20.100000000000001" customHeight="1" thickBot="1" x14ac:dyDescent="0.25">
      <c r="A14" s="56" t="s">
        <v>144</v>
      </c>
      <c r="B14" s="57">
        <v>0</v>
      </c>
      <c r="C14" s="57" t="s">
        <v>35</v>
      </c>
      <c r="D14" s="57">
        <v>0</v>
      </c>
      <c r="E14" s="46"/>
      <c r="F14" s="46"/>
      <c r="G14" s="47" t="e">
        <f t="shared" si="0"/>
        <v>#NUM!</v>
      </c>
      <c r="H14" s="48"/>
      <c r="I14" s="48"/>
      <c r="J14" s="58"/>
      <c r="K14" s="59"/>
      <c r="L14" s="60"/>
    </row>
    <row r="15" spans="1:16" s="34" customFormat="1" ht="20.100000000000001" customHeight="1" thickTop="1" x14ac:dyDescent="0.2">
      <c r="A15" s="53" t="s">
        <v>145</v>
      </c>
      <c r="B15" s="102">
        <v>25322.799999999999</v>
      </c>
      <c r="C15" s="98"/>
      <c r="D15" s="98">
        <f>C15*2</f>
        <v>0</v>
      </c>
      <c r="E15" s="142">
        <f>AVERAGE(D15:D19)</f>
        <v>0</v>
      </c>
      <c r="F15" s="142">
        <f>STDEV(D15:D19)</f>
        <v>0</v>
      </c>
      <c r="G15" s="100" t="e">
        <f t="shared" si="0"/>
        <v>#NUM!</v>
      </c>
      <c r="H15" s="144" t="e">
        <f>AVERAGE(G15:G19)</f>
        <v>#NUM!</v>
      </c>
      <c r="I15" s="144" t="e">
        <f>STDEV(G15:G19)^2</f>
        <v>#NUM!</v>
      </c>
      <c r="J15" s="146" t="e">
        <f>$H$3-H15</f>
        <v>#NUM!</v>
      </c>
      <c r="K15" s="148" t="e">
        <f>SQRT(I15)/SQRT(5)</f>
        <v>#NUM!</v>
      </c>
      <c r="L15" s="140" t="e">
        <f>1.96*K15</f>
        <v>#NUM!</v>
      </c>
    </row>
    <row r="16" spans="1:16" s="34" customFormat="1" ht="20.100000000000001" customHeight="1" x14ac:dyDescent="0.2">
      <c r="A16" s="54" t="s">
        <v>146</v>
      </c>
      <c r="B16" s="103">
        <v>25322.799999999999</v>
      </c>
      <c r="C16" s="99"/>
      <c r="D16" s="99">
        <f>C16*2</f>
        <v>0</v>
      </c>
      <c r="E16" s="143"/>
      <c r="F16" s="143"/>
      <c r="G16" s="101" t="e">
        <f t="shared" si="0"/>
        <v>#NUM!</v>
      </c>
      <c r="H16" s="145"/>
      <c r="I16" s="145"/>
      <c r="J16" s="147"/>
      <c r="K16" s="149"/>
      <c r="L16" s="141"/>
    </row>
    <row r="17" spans="1:12" s="34" customFormat="1" ht="20.100000000000001" customHeight="1" x14ac:dyDescent="0.2">
      <c r="A17" s="54" t="s">
        <v>147</v>
      </c>
      <c r="B17" s="103">
        <v>25322.799999999999</v>
      </c>
      <c r="C17" s="99"/>
      <c r="D17" s="99">
        <f>C17*2</f>
        <v>0</v>
      </c>
      <c r="E17" s="143"/>
      <c r="F17" s="143"/>
      <c r="G17" s="101" t="e">
        <f t="shared" si="0"/>
        <v>#NUM!</v>
      </c>
      <c r="H17" s="145"/>
      <c r="I17" s="145"/>
      <c r="J17" s="147"/>
      <c r="K17" s="149"/>
      <c r="L17" s="141"/>
    </row>
    <row r="18" spans="1:12" s="34" customFormat="1" ht="20.100000000000001" customHeight="1" x14ac:dyDescent="0.2">
      <c r="A18" s="54" t="s">
        <v>148</v>
      </c>
      <c r="B18" s="103">
        <v>25322.799999999999</v>
      </c>
      <c r="C18" s="99"/>
      <c r="D18" s="99">
        <f>C18*2</f>
        <v>0</v>
      </c>
      <c r="E18" s="143"/>
      <c r="F18" s="143"/>
      <c r="G18" s="101" t="e">
        <f t="shared" si="0"/>
        <v>#NUM!</v>
      </c>
      <c r="H18" s="145"/>
      <c r="I18" s="145"/>
      <c r="J18" s="147"/>
      <c r="K18" s="149"/>
      <c r="L18" s="141"/>
    </row>
    <row r="19" spans="1:12" ht="20.100000000000001" customHeight="1" thickBot="1" x14ac:dyDescent="0.25">
      <c r="A19" s="54" t="s">
        <v>149</v>
      </c>
      <c r="B19" s="103">
        <v>25322.799999999999</v>
      </c>
      <c r="C19" s="99"/>
      <c r="D19" s="99">
        <f>C19*2</f>
        <v>0</v>
      </c>
      <c r="E19" s="143"/>
      <c r="F19" s="143"/>
      <c r="G19" s="101" t="e">
        <f t="shared" si="0"/>
        <v>#NUM!</v>
      </c>
      <c r="H19" s="145"/>
      <c r="I19" s="145"/>
      <c r="J19" s="147"/>
      <c r="K19" s="149"/>
      <c r="L19" s="141"/>
    </row>
    <row r="20" spans="1:12" ht="20.100000000000001" customHeight="1" thickBot="1" x14ac:dyDescent="0.25">
      <c r="A20" s="56" t="s">
        <v>150</v>
      </c>
      <c r="B20" s="57">
        <v>0</v>
      </c>
      <c r="C20" s="61"/>
      <c r="D20" s="61">
        <v>0</v>
      </c>
      <c r="E20" s="46"/>
      <c r="F20" s="46"/>
      <c r="G20" s="47" t="e">
        <f t="shared" si="0"/>
        <v>#NUM!</v>
      </c>
      <c r="H20" s="48"/>
      <c r="I20" s="48"/>
      <c r="J20" s="58"/>
      <c r="K20" s="59"/>
      <c r="L20" s="60"/>
    </row>
    <row r="21" spans="1:12" s="34" customFormat="1" ht="20.100000000000001" customHeight="1" thickTop="1" x14ac:dyDescent="0.2">
      <c r="A21" s="53" t="s">
        <v>151</v>
      </c>
      <c r="B21" s="102">
        <v>25322.799999999999</v>
      </c>
      <c r="C21" s="98"/>
      <c r="D21" s="98">
        <f>C21*2</f>
        <v>0</v>
      </c>
      <c r="E21" s="142">
        <f>AVERAGE(D21:D25)</f>
        <v>0</v>
      </c>
      <c r="F21" s="142">
        <f>STDEV(D21:D25)</f>
        <v>0</v>
      </c>
      <c r="G21" s="100" t="e">
        <f t="shared" si="0"/>
        <v>#NUM!</v>
      </c>
      <c r="H21" s="144" t="e">
        <f>AVERAGE(G21:G25)</f>
        <v>#NUM!</v>
      </c>
      <c r="I21" s="144" t="e">
        <f>STDEV(G21:G25)^2</f>
        <v>#NUM!</v>
      </c>
      <c r="J21" s="146" t="e">
        <f>$H$3-H21</f>
        <v>#NUM!</v>
      </c>
      <c r="K21" s="148" t="e">
        <f>SQRT(I21)/SQRT(5)</f>
        <v>#NUM!</v>
      </c>
      <c r="L21" s="140" t="e">
        <f>1.96*K21</f>
        <v>#NUM!</v>
      </c>
    </row>
    <row r="22" spans="1:12" s="34" customFormat="1" ht="20.100000000000001" customHeight="1" x14ac:dyDescent="0.2">
      <c r="A22" s="54" t="s">
        <v>152</v>
      </c>
      <c r="B22" s="103">
        <v>25322.799999999999</v>
      </c>
      <c r="C22" s="99"/>
      <c r="D22" s="99">
        <f>C22*2</f>
        <v>0</v>
      </c>
      <c r="E22" s="143"/>
      <c r="F22" s="143"/>
      <c r="G22" s="101" t="e">
        <f t="shared" si="0"/>
        <v>#NUM!</v>
      </c>
      <c r="H22" s="145"/>
      <c r="I22" s="145"/>
      <c r="J22" s="147"/>
      <c r="K22" s="149"/>
      <c r="L22" s="141"/>
    </row>
    <row r="23" spans="1:12" s="34" customFormat="1" ht="20.100000000000001" customHeight="1" x14ac:dyDescent="0.2">
      <c r="A23" s="54" t="s">
        <v>153</v>
      </c>
      <c r="B23" s="103">
        <v>25322.799999999999</v>
      </c>
      <c r="C23" s="99"/>
      <c r="D23" s="99">
        <f>C23*2</f>
        <v>0</v>
      </c>
      <c r="E23" s="143"/>
      <c r="F23" s="143"/>
      <c r="G23" s="101" t="e">
        <f t="shared" si="0"/>
        <v>#NUM!</v>
      </c>
      <c r="H23" s="145"/>
      <c r="I23" s="145"/>
      <c r="J23" s="147"/>
      <c r="K23" s="149"/>
      <c r="L23" s="141"/>
    </row>
    <row r="24" spans="1:12" s="34" customFormat="1" ht="20.100000000000001" customHeight="1" x14ac:dyDescent="0.2">
      <c r="A24" s="54" t="s">
        <v>154</v>
      </c>
      <c r="B24" s="103">
        <v>25322.799999999999</v>
      </c>
      <c r="C24" s="99"/>
      <c r="D24" s="99">
        <f>C24*2</f>
        <v>0</v>
      </c>
      <c r="E24" s="143"/>
      <c r="F24" s="143"/>
      <c r="G24" s="101" t="e">
        <f t="shared" si="0"/>
        <v>#NUM!</v>
      </c>
      <c r="H24" s="145"/>
      <c r="I24" s="145"/>
      <c r="J24" s="147"/>
      <c r="K24" s="149"/>
      <c r="L24" s="141"/>
    </row>
    <row r="25" spans="1:12" ht="20.100000000000001" customHeight="1" thickBot="1" x14ac:dyDescent="0.25">
      <c r="A25" s="54" t="s">
        <v>155</v>
      </c>
      <c r="B25" s="103">
        <v>25322.799999999999</v>
      </c>
      <c r="C25" s="99"/>
      <c r="D25" s="99">
        <f>C25*2</f>
        <v>0</v>
      </c>
      <c r="E25" s="143"/>
      <c r="F25" s="143"/>
      <c r="G25" s="101" t="e">
        <f t="shared" si="0"/>
        <v>#NUM!</v>
      </c>
      <c r="H25" s="145"/>
      <c r="I25" s="145"/>
      <c r="J25" s="147"/>
      <c r="K25" s="149"/>
      <c r="L25" s="141"/>
    </row>
    <row r="26" spans="1:12" ht="20.100000000000001" customHeight="1" x14ac:dyDescent="0.2">
      <c r="A26" s="56" t="s">
        <v>156</v>
      </c>
      <c r="B26" s="57">
        <v>0</v>
      </c>
      <c r="C26" s="61"/>
      <c r="D26" s="61">
        <v>0</v>
      </c>
      <c r="E26" s="46"/>
      <c r="F26" s="46"/>
      <c r="G26" s="47" t="e">
        <f t="shared" si="0"/>
        <v>#NUM!</v>
      </c>
      <c r="H26" s="48"/>
      <c r="I26" s="48"/>
      <c r="J26" s="58"/>
      <c r="K26" s="59"/>
      <c r="L26" s="60"/>
    </row>
    <row r="27" spans="1:12" x14ac:dyDescent="0.2">
      <c r="A27" s="37"/>
      <c r="B27" s="37"/>
      <c r="C27" s="37"/>
      <c r="D27" s="37"/>
      <c r="E27" s="37"/>
      <c r="F27" s="37"/>
      <c r="G27" s="37"/>
      <c r="H27" s="37"/>
      <c r="I27" s="37"/>
      <c r="J27" s="37"/>
      <c r="K27" s="37"/>
      <c r="L27" s="37"/>
    </row>
    <row r="28" spans="1:12" ht="20.100000000000001" customHeight="1" x14ac:dyDescent="0.2">
      <c r="A28" s="37"/>
      <c r="B28" s="37"/>
      <c r="C28" s="37"/>
      <c r="D28" s="37"/>
      <c r="E28" s="37"/>
      <c r="F28" s="37"/>
      <c r="G28" s="37"/>
      <c r="H28" s="37"/>
      <c r="I28" s="37"/>
      <c r="J28" s="37"/>
      <c r="K28" s="37"/>
      <c r="L28" s="37"/>
    </row>
    <row r="29" spans="1:12" ht="54.75" customHeight="1" thickBot="1" x14ac:dyDescent="0.25">
      <c r="A29" s="166" t="s">
        <v>84</v>
      </c>
      <c r="B29" s="166"/>
      <c r="C29" s="166"/>
      <c r="D29" s="166"/>
      <c r="E29" s="166"/>
      <c r="F29" s="166"/>
      <c r="G29" s="37"/>
      <c r="H29" s="37"/>
      <c r="I29" s="37"/>
      <c r="J29" s="37"/>
      <c r="K29" s="37"/>
      <c r="L29" s="37"/>
    </row>
    <row r="30" spans="1:12" ht="48.75" customHeight="1" thickTop="1" thickBot="1" x14ac:dyDescent="0.25">
      <c r="A30" s="38" t="s">
        <v>49</v>
      </c>
      <c r="B30" s="39" t="s">
        <v>50</v>
      </c>
      <c r="C30" s="39" t="s">
        <v>51</v>
      </c>
      <c r="D30" s="39" t="s">
        <v>52</v>
      </c>
      <c r="E30" s="39" t="s">
        <v>53</v>
      </c>
      <c r="F30" s="37"/>
      <c r="G30" s="37"/>
      <c r="H30" s="37"/>
      <c r="I30" s="37"/>
      <c r="J30" s="37"/>
      <c r="K30" s="37"/>
      <c r="L30" s="37"/>
    </row>
    <row r="31" spans="1:12" ht="20.100000000000001" customHeight="1" x14ac:dyDescent="0.2">
      <c r="A31" s="89" t="s">
        <v>133</v>
      </c>
      <c r="B31" s="114">
        <v>25322.799999999999</v>
      </c>
      <c r="C31" s="114">
        <v>293.7</v>
      </c>
      <c r="D31" s="114">
        <f>C31*2</f>
        <v>587.4</v>
      </c>
      <c r="E31" s="167">
        <f>AVERAGE(D31:D35)</f>
        <v>1043.24</v>
      </c>
      <c r="F31" s="37"/>
      <c r="G31" s="37"/>
      <c r="H31" s="37"/>
      <c r="I31" s="37"/>
      <c r="J31" s="37"/>
      <c r="K31" s="37"/>
      <c r="L31" s="37"/>
    </row>
    <row r="32" spans="1:12" ht="20.100000000000001" customHeight="1" x14ac:dyDescent="0.2">
      <c r="A32" s="90" t="s">
        <v>134</v>
      </c>
      <c r="B32" s="115">
        <v>25322.799999999999</v>
      </c>
      <c r="C32" s="115">
        <v>771.3</v>
      </c>
      <c r="D32" s="115">
        <f>C32*2</f>
        <v>1542.6</v>
      </c>
      <c r="E32" s="168"/>
      <c r="F32" s="37"/>
      <c r="G32" s="37"/>
      <c r="H32" s="37"/>
      <c r="I32" s="37"/>
      <c r="J32" s="37"/>
      <c r="K32" s="37"/>
      <c r="L32" s="37"/>
    </row>
    <row r="33" spans="1:12" ht="20.100000000000001" customHeight="1" x14ac:dyDescent="0.2">
      <c r="A33" s="90" t="s">
        <v>135</v>
      </c>
      <c r="B33" s="115">
        <v>25322.799999999999</v>
      </c>
      <c r="C33" s="115">
        <v>212.8</v>
      </c>
      <c r="D33" s="115">
        <f>C33*2</f>
        <v>425.6</v>
      </c>
      <c r="E33" s="168"/>
      <c r="F33" s="37"/>
      <c r="G33" s="37"/>
      <c r="H33" s="37"/>
      <c r="I33" s="37"/>
      <c r="J33" s="37"/>
      <c r="K33" s="37"/>
      <c r="L33" s="37"/>
    </row>
    <row r="34" spans="1:12" ht="20.100000000000001" customHeight="1" x14ac:dyDescent="0.2">
      <c r="A34" s="90" t="s">
        <v>136</v>
      </c>
      <c r="B34" s="115">
        <v>25322.799999999999</v>
      </c>
      <c r="C34" s="115">
        <v>559</v>
      </c>
      <c r="D34" s="115">
        <f>C34*2</f>
        <v>1118</v>
      </c>
      <c r="E34" s="168"/>
      <c r="F34" s="37"/>
      <c r="G34" s="37"/>
      <c r="H34" s="37"/>
      <c r="I34" s="37"/>
      <c r="J34" s="37"/>
      <c r="K34" s="37"/>
      <c r="L34" s="37"/>
    </row>
    <row r="35" spans="1:12" ht="20.100000000000001" customHeight="1" x14ac:dyDescent="0.2">
      <c r="A35" s="90" t="s">
        <v>137</v>
      </c>
      <c r="B35" s="115">
        <v>25322.799999999999</v>
      </c>
      <c r="C35" s="115">
        <v>771.3</v>
      </c>
      <c r="D35" s="115">
        <f>C35*2</f>
        <v>1542.6</v>
      </c>
      <c r="E35" s="168"/>
      <c r="F35" s="37"/>
      <c r="G35" s="37"/>
      <c r="H35" s="37"/>
      <c r="I35" s="37"/>
      <c r="J35" s="37"/>
      <c r="K35" s="37"/>
      <c r="L35" s="37"/>
    </row>
    <row r="36" spans="1:12" ht="20.100000000000001" customHeight="1" x14ac:dyDescent="0.2">
      <c r="A36" s="91" t="s">
        <v>138</v>
      </c>
      <c r="B36" s="116">
        <v>0</v>
      </c>
      <c r="C36" s="116" t="s">
        <v>35</v>
      </c>
      <c r="D36" s="116">
        <v>0</v>
      </c>
      <c r="E36" s="113"/>
      <c r="F36" s="37"/>
      <c r="G36" s="37"/>
      <c r="H36" s="37"/>
      <c r="I36" s="37"/>
      <c r="J36" s="37"/>
      <c r="K36" s="37"/>
      <c r="L36" s="37"/>
    </row>
    <row r="37" spans="1:12" ht="20.100000000000001" customHeight="1" x14ac:dyDescent="0.2">
      <c r="A37" s="53" t="s">
        <v>139</v>
      </c>
      <c r="B37" s="117">
        <v>25322.799999999999</v>
      </c>
      <c r="C37" s="117" t="s">
        <v>35</v>
      </c>
      <c r="D37" s="117">
        <v>1</v>
      </c>
      <c r="E37" s="169">
        <f>AVERAGE(D37:D41)</f>
        <v>1</v>
      </c>
      <c r="F37" s="37"/>
      <c r="G37" s="37"/>
      <c r="H37" s="37"/>
      <c r="I37" s="37"/>
      <c r="J37" s="37"/>
      <c r="K37" s="37"/>
      <c r="L37" s="37"/>
    </row>
    <row r="38" spans="1:12" ht="20.100000000000001" customHeight="1" x14ac:dyDescent="0.2">
      <c r="A38" s="54" t="s">
        <v>140</v>
      </c>
      <c r="B38" s="118">
        <v>25322.799999999999</v>
      </c>
      <c r="C38" s="118" t="s">
        <v>35</v>
      </c>
      <c r="D38" s="118">
        <v>1</v>
      </c>
      <c r="E38" s="170"/>
      <c r="F38" s="37"/>
      <c r="G38" s="37"/>
      <c r="H38" s="37"/>
      <c r="I38" s="37"/>
      <c r="J38" s="37"/>
      <c r="K38" s="37"/>
      <c r="L38" s="37"/>
    </row>
    <row r="39" spans="1:12" ht="20.100000000000001" customHeight="1" x14ac:dyDescent="0.2">
      <c r="A39" s="54" t="s">
        <v>141</v>
      </c>
      <c r="B39" s="118">
        <v>25322.799999999999</v>
      </c>
      <c r="C39" s="118" t="s">
        <v>35</v>
      </c>
      <c r="D39" s="118">
        <v>1</v>
      </c>
      <c r="E39" s="170"/>
      <c r="F39" s="37"/>
      <c r="G39" s="37"/>
      <c r="H39" s="37"/>
      <c r="I39" s="37"/>
      <c r="J39" s="37"/>
      <c r="K39" s="37"/>
      <c r="L39" s="37"/>
    </row>
    <row r="40" spans="1:12" ht="20.100000000000001" customHeight="1" x14ac:dyDescent="0.2">
      <c r="A40" s="54" t="s">
        <v>142</v>
      </c>
      <c r="B40" s="118">
        <v>25322.799999999999</v>
      </c>
      <c r="C40" s="119" t="s">
        <v>35</v>
      </c>
      <c r="D40" s="118">
        <v>1</v>
      </c>
      <c r="E40" s="170"/>
      <c r="F40" s="37"/>
      <c r="G40" s="37"/>
      <c r="H40" s="37"/>
      <c r="I40" s="37"/>
      <c r="J40" s="37"/>
      <c r="K40" s="37"/>
      <c r="L40" s="37"/>
    </row>
    <row r="41" spans="1:12" ht="20.100000000000001" customHeight="1" x14ac:dyDescent="0.2">
      <c r="A41" s="54" t="s">
        <v>143</v>
      </c>
      <c r="B41" s="118">
        <v>25322.799999999999</v>
      </c>
      <c r="C41" s="118" t="s">
        <v>35</v>
      </c>
      <c r="D41" s="118">
        <v>1</v>
      </c>
      <c r="E41" s="170"/>
    </row>
    <row r="42" spans="1:12" ht="20.100000000000001" customHeight="1" x14ac:dyDescent="0.2">
      <c r="A42" s="56" t="s">
        <v>144</v>
      </c>
      <c r="B42" s="111">
        <v>0</v>
      </c>
      <c r="C42" s="111" t="s">
        <v>35</v>
      </c>
      <c r="D42" s="111">
        <v>0</v>
      </c>
      <c r="E42" s="113"/>
    </row>
    <row r="43" spans="1:12" ht="20.100000000000001" customHeight="1" x14ac:dyDescent="0.2">
      <c r="A43" s="53" t="s">
        <v>145</v>
      </c>
      <c r="B43" s="117">
        <v>25322.799999999999</v>
      </c>
      <c r="C43" s="120"/>
      <c r="D43" s="120">
        <f>C43*2</f>
        <v>0</v>
      </c>
      <c r="E43" s="171">
        <f>AVERAGE(D43:D47)</f>
        <v>0</v>
      </c>
    </row>
    <row r="44" spans="1:12" ht="20.100000000000001" customHeight="1" x14ac:dyDescent="0.2">
      <c r="A44" s="54" t="s">
        <v>146</v>
      </c>
      <c r="B44" s="118">
        <v>25322.799999999999</v>
      </c>
      <c r="C44" s="110"/>
      <c r="D44" s="110">
        <f>C44*2</f>
        <v>0</v>
      </c>
      <c r="E44" s="172"/>
    </row>
    <row r="45" spans="1:12" ht="20.100000000000001" customHeight="1" x14ac:dyDescent="0.2">
      <c r="A45" s="54" t="s">
        <v>147</v>
      </c>
      <c r="B45" s="118">
        <v>25322.799999999999</v>
      </c>
      <c r="C45" s="110"/>
      <c r="D45" s="110">
        <f>C45*2</f>
        <v>0</v>
      </c>
      <c r="E45" s="172"/>
    </row>
    <row r="46" spans="1:12" ht="20.100000000000001" customHeight="1" x14ac:dyDescent="0.2">
      <c r="A46" s="54" t="s">
        <v>148</v>
      </c>
      <c r="B46" s="118">
        <v>25322.799999999999</v>
      </c>
      <c r="C46" s="110"/>
      <c r="D46" s="110">
        <f>C46*2</f>
        <v>0</v>
      </c>
      <c r="E46" s="172"/>
    </row>
    <row r="47" spans="1:12" ht="20.100000000000001" customHeight="1" x14ac:dyDescent="0.2">
      <c r="A47" s="54" t="s">
        <v>149</v>
      </c>
      <c r="B47" s="118">
        <v>25322.799999999999</v>
      </c>
      <c r="C47" s="110"/>
      <c r="D47" s="110">
        <f>C47*2</f>
        <v>0</v>
      </c>
      <c r="E47" s="172"/>
    </row>
    <row r="48" spans="1:12" ht="20.100000000000001" customHeight="1" x14ac:dyDescent="0.2">
      <c r="A48" s="56" t="s">
        <v>150</v>
      </c>
      <c r="B48" s="111">
        <v>0</v>
      </c>
      <c r="C48" s="112"/>
      <c r="D48" s="112">
        <v>0</v>
      </c>
      <c r="E48" s="113"/>
    </row>
    <row r="49" spans="1:5" ht="20.100000000000001" customHeight="1" x14ac:dyDescent="0.2">
      <c r="A49" s="53" t="s">
        <v>151</v>
      </c>
      <c r="B49" s="117">
        <v>25322.799999999999</v>
      </c>
      <c r="C49" s="120"/>
      <c r="D49" s="120">
        <f>C49*2</f>
        <v>0</v>
      </c>
      <c r="E49" s="171">
        <f>AVERAGE(D49:D53)</f>
        <v>0</v>
      </c>
    </row>
    <row r="50" spans="1:5" ht="20.100000000000001" customHeight="1" x14ac:dyDescent="0.2">
      <c r="A50" s="54" t="s">
        <v>152</v>
      </c>
      <c r="B50" s="118">
        <v>25322.799999999999</v>
      </c>
      <c r="C50" s="110"/>
      <c r="D50" s="110">
        <f>C50*2</f>
        <v>0</v>
      </c>
      <c r="E50" s="172"/>
    </row>
    <row r="51" spans="1:5" ht="20.100000000000001" customHeight="1" x14ac:dyDescent="0.2">
      <c r="A51" s="54" t="s">
        <v>153</v>
      </c>
      <c r="B51" s="118">
        <v>25322.799999999999</v>
      </c>
      <c r="C51" s="99"/>
      <c r="D51" s="110">
        <f>C51*2</f>
        <v>0</v>
      </c>
      <c r="E51" s="172"/>
    </row>
    <row r="52" spans="1:5" ht="20.100000000000001" customHeight="1" x14ac:dyDescent="0.2">
      <c r="A52" s="54" t="s">
        <v>154</v>
      </c>
      <c r="B52" s="118">
        <v>25322.799999999999</v>
      </c>
      <c r="C52" s="110"/>
      <c r="D52" s="110">
        <f>C52*2</f>
        <v>0</v>
      </c>
      <c r="E52" s="172"/>
    </row>
    <row r="53" spans="1:5" ht="20.100000000000001" customHeight="1" x14ac:dyDescent="0.2">
      <c r="A53" s="54" t="s">
        <v>155</v>
      </c>
      <c r="B53" s="118">
        <v>25322.799999999999</v>
      </c>
      <c r="C53" s="110"/>
      <c r="D53" s="110">
        <f>C53*2</f>
        <v>0</v>
      </c>
      <c r="E53" s="172"/>
    </row>
    <row r="54" spans="1:5" ht="20.100000000000001" customHeight="1" x14ac:dyDescent="0.2">
      <c r="A54" s="56" t="s">
        <v>156</v>
      </c>
      <c r="B54" s="111">
        <v>0</v>
      </c>
      <c r="C54" s="112"/>
      <c r="D54" s="112">
        <v>0</v>
      </c>
      <c r="E54" s="113"/>
    </row>
    <row r="55" spans="1:5" ht="20.100000000000001" customHeight="1" x14ac:dyDescent="0.2"/>
    <row r="56" spans="1:5" ht="20.100000000000001" customHeight="1" x14ac:dyDescent="0.2"/>
    <row r="57" spans="1:5" ht="20.100000000000001" customHeight="1" x14ac:dyDescent="0.2"/>
    <row r="58" spans="1:5" ht="20.100000000000001" customHeight="1" x14ac:dyDescent="0.2"/>
    <row r="59" spans="1:5" ht="20.100000000000001" customHeight="1" x14ac:dyDescent="0.2"/>
    <row r="60" spans="1:5" ht="20.100000000000001" customHeight="1" x14ac:dyDescent="0.2"/>
    <row r="61" spans="1:5" ht="20.100000000000001" customHeight="1" x14ac:dyDescent="0.2"/>
    <row r="62" spans="1:5" ht="20.100000000000001" customHeight="1" x14ac:dyDescent="0.2"/>
    <row r="63" spans="1:5" ht="20.100000000000001" customHeight="1" x14ac:dyDescent="0.2"/>
    <row r="64" spans="1:5" ht="20.100000000000001" customHeight="1" x14ac:dyDescent="0.2"/>
    <row r="65" ht="20.100000000000001" customHeight="1" x14ac:dyDescent="0.2"/>
    <row r="66" ht="20.100000000000001" customHeight="1" x14ac:dyDescent="0.2"/>
    <row r="67" ht="20.100000000000001" customHeight="1" x14ac:dyDescent="0.2"/>
    <row r="68" ht="20.100000000000001" customHeight="1" x14ac:dyDescent="0.2"/>
    <row r="69" ht="20.100000000000001" customHeight="1" x14ac:dyDescent="0.2"/>
    <row r="70" ht="20.100000000000001" customHeight="1" x14ac:dyDescent="0.2"/>
    <row r="71" ht="20.100000000000001" customHeight="1" x14ac:dyDescent="0.2"/>
    <row r="72" ht="20.100000000000001" customHeight="1" x14ac:dyDescent="0.2"/>
    <row r="73" ht="20.100000000000001" customHeight="1" x14ac:dyDescent="0.2"/>
    <row r="74" ht="20.100000000000001" customHeight="1" x14ac:dyDescent="0.2"/>
    <row r="75" ht="20.100000000000001" customHeight="1" x14ac:dyDescent="0.2"/>
    <row r="76" ht="20.100000000000001" customHeight="1" x14ac:dyDescent="0.2"/>
    <row r="77" ht="20.100000000000001" customHeight="1" x14ac:dyDescent="0.2"/>
    <row r="78" ht="20.100000000000001" customHeight="1" x14ac:dyDescent="0.2"/>
    <row r="79" ht="20.100000000000001" customHeight="1" x14ac:dyDescent="0.2"/>
    <row r="80" ht="20.100000000000001" customHeight="1" x14ac:dyDescent="0.2"/>
    <row r="81" ht="20.100000000000001" customHeight="1" x14ac:dyDescent="0.2"/>
    <row r="82" ht="20.100000000000001" customHeight="1" x14ac:dyDescent="0.2"/>
    <row r="83" ht="20.100000000000001" customHeight="1" x14ac:dyDescent="0.2"/>
    <row r="84" ht="20.100000000000001" customHeight="1" x14ac:dyDescent="0.2"/>
    <row r="85" ht="20.100000000000001" customHeight="1" x14ac:dyDescent="0.2"/>
    <row r="86" ht="20.100000000000001" customHeight="1" x14ac:dyDescent="0.2"/>
    <row r="87" ht="20.100000000000001" customHeight="1" x14ac:dyDescent="0.2"/>
    <row r="88" ht="20.100000000000001" customHeight="1" x14ac:dyDescent="0.2"/>
    <row r="89" ht="20.100000000000001" customHeight="1" x14ac:dyDescent="0.2"/>
    <row r="90" ht="20.100000000000001" customHeight="1" x14ac:dyDescent="0.2"/>
    <row r="91" ht="20.100000000000001" customHeight="1" x14ac:dyDescent="0.2"/>
    <row r="92" ht="20.100000000000001" customHeight="1" x14ac:dyDescent="0.2"/>
    <row r="93" ht="20.100000000000001" customHeight="1" x14ac:dyDescent="0.2"/>
    <row r="94" ht="20.100000000000001" customHeight="1" x14ac:dyDescent="0.2"/>
    <row r="95" ht="20.100000000000001" customHeight="1" x14ac:dyDescent="0.2"/>
    <row r="96" ht="20.100000000000001" customHeight="1" x14ac:dyDescent="0.2"/>
    <row r="97" ht="20.100000000000001" customHeight="1" x14ac:dyDescent="0.2"/>
    <row r="98" ht="20.100000000000001" customHeight="1" x14ac:dyDescent="0.2"/>
    <row r="99" ht="20.100000000000001" customHeight="1" x14ac:dyDescent="0.2"/>
    <row r="100" ht="20.100000000000001" customHeight="1" x14ac:dyDescent="0.2"/>
    <row r="101" ht="20.100000000000001" customHeight="1" x14ac:dyDescent="0.2"/>
    <row r="102" ht="20.100000000000001" customHeight="1" x14ac:dyDescent="0.2"/>
    <row r="103" ht="20.100000000000001" customHeight="1" x14ac:dyDescent="0.2"/>
    <row r="104" ht="20.100000000000001" customHeight="1" x14ac:dyDescent="0.2"/>
    <row r="105" ht="20.100000000000001" customHeight="1" x14ac:dyDescent="0.2"/>
    <row r="106" ht="20.100000000000001" customHeight="1" x14ac:dyDescent="0.2"/>
    <row r="107" ht="20.100000000000001" customHeight="1" x14ac:dyDescent="0.2"/>
    <row r="108" ht="20.100000000000001" customHeight="1" x14ac:dyDescent="0.2"/>
    <row r="109" ht="20.100000000000001" customHeight="1" x14ac:dyDescent="0.2"/>
    <row r="110" ht="20.100000000000001" customHeight="1" x14ac:dyDescent="0.2"/>
    <row r="111" ht="20.100000000000001" customHeight="1" x14ac:dyDescent="0.2"/>
    <row r="112" ht="20.100000000000001" customHeight="1" x14ac:dyDescent="0.2"/>
    <row r="113" ht="20.100000000000001" customHeight="1" x14ac:dyDescent="0.2"/>
    <row r="114" ht="20.100000000000001" customHeight="1" x14ac:dyDescent="0.2"/>
    <row r="115" ht="20.100000000000001" customHeight="1" x14ac:dyDescent="0.2"/>
    <row r="116" ht="20.100000000000001" customHeight="1" x14ac:dyDescent="0.2"/>
    <row r="117" ht="20.100000000000001" customHeight="1" x14ac:dyDescent="0.2"/>
    <row r="118" ht="20.100000000000001" customHeight="1" x14ac:dyDescent="0.2"/>
  </sheetData>
  <mergeCells count="33">
    <mergeCell ref="A29:F29"/>
    <mergeCell ref="E31:E35"/>
    <mergeCell ref="E37:E41"/>
    <mergeCell ref="E43:E47"/>
    <mergeCell ref="E49:E53"/>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s>
  <printOptions horizontalCentered="1"/>
  <pageMargins left="0.7" right="0.7" top="1.25" bottom="0.75" header="0.3" footer="0.3"/>
  <pageSetup scale="41" orientation="landscape" r:id="rId1"/>
  <headerFooter>
    <oddHeader>&amp;C&amp;20Study B05897
Test #1</oddHeader>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836BA-284A-4A80-AC1C-750A96CA4AC3}">
  <dimension ref="A1:P213"/>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thickTop="1" thickBot="1" x14ac:dyDescent="0.3">
      <c r="A2" s="38" t="s">
        <v>49</v>
      </c>
      <c r="B2" s="39" t="s">
        <v>50</v>
      </c>
      <c r="C2" s="39" t="s">
        <v>51</v>
      </c>
      <c r="D2" s="39" t="s">
        <v>52</v>
      </c>
      <c r="E2" s="39" t="s">
        <v>53</v>
      </c>
      <c r="F2" s="39" t="s">
        <v>54</v>
      </c>
      <c r="G2" s="40" t="s">
        <v>55</v>
      </c>
      <c r="H2" s="41" t="s">
        <v>56</v>
      </c>
      <c r="I2" s="42" t="s">
        <v>57</v>
      </c>
      <c r="J2" s="43" t="s">
        <v>58</v>
      </c>
      <c r="K2" s="42" t="s">
        <v>20</v>
      </c>
      <c r="L2" s="44" t="s">
        <v>41</v>
      </c>
    </row>
    <row r="3" spans="1:16" s="34" customFormat="1" ht="20.100000000000001" customHeight="1" thickTop="1" x14ac:dyDescent="0.2">
      <c r="A3" s="89" t="s">
        <v>157</v>
      </c>
      <c r="B3" s="106">
        <v>25322.799999999999</v>
      </c>
      <c r="C3" s="106" t="s">
        <v>158</v>
      </c>
      <c r="D3" s="106">
        <f>20</f>
        <v>20</v>
      </c>
      <c r="E3" s="160">
        <f>AVERAGE(D3:D7)</f>
        <v>16.2</v>
      </c>
      <c r="F3" s="160">
        <f>STDEV(D3:D7)</f>
        <v>8.4970583144992009</v>
      </c>
      <c r="G3" s="108">
        <f t="shared" ref="G3:G26" si="0">LOG(D3)</f>
        <v>1.3010299956639813</v>
      </c>
      <c r="H3" s="162">
        <f>AVERAGE(G3:G7)</f>
        <v>1.040823996531185</v>
      </c>
      <c r="I3" s="164">
        <f>STDEV(G3:G7)^2</f>
        <v>0.33853580992348381</v>
      </c>
      <c r="J3" s="156">
        <f>P4-H3</f>
        <v>3.3626877284048726</v>
      </c>
      <c r="K3" s="158">
        <f>SQRT(I3)/SQRT(5)</f>
        <v>0.26020599913279624</v>
      </c>
      <c r="L3" s="150">
        <f>1.96*K3</f>
        <v>0.51000375830028066</v>
      </c>
    </row>
    <row r="4" spans="1:16" s="34" customFormat="1" ht="20.100000000000001" customHeight="1" x14ac:dyDescent="0.2">
      <c r="A4" s="90" t="s">
        <v>159</v>
      </c>
      <c r="B4" s="107">
        <v>25322.799999999999</v>
      </c>
      <c r="C4" s="107" t="s">
        <v>35</v>
      </c>
      <c r="D4" s="107">
        <v>1</v>
      </c>
      <c r="E4" s="161"/>
      <c r="F4" s="161"/>
      <c r="G4" s="109">
        <f t="shared" si="0"/>
        <v>0</v>
      </c>
      <c r="H4" s="163"/>
      <c r="I4" s="165"/>
      <c r="J4" s="157"/>
      <c r="K4" s="159"/>
      <c r="L4" s="151"/>
      <c r="O4" s="129" t="s">
        <v>61</v>
      </c>
      <c r="P4" s="34">
        <f>LOG(B3)</f>
        <v>4.4035117249360578</v>
      </c>
    </row>
    <row r="5" spans="1:16" s="34" customFormat="1" ht="20.100000000000001" customHeight="1" x14ac:dyDescent="0.2">
      <c r="A5" s="90" t="s">
        <v>160</v>
      </c>
      <c r="B5" s="107">
        <v>25322.799999999999</v>
      </c>
      <c r="C5" s="107" t="s">
        <v>158</v>
      </c>
      <c r="D5" s="107">
        <v>20</v>
      </c>
      <c r="E5" s="161"/>
      <c r="F5" s="161"/>
      <c r="G5" s="109">
        <f t="shared" si="0"/>
        <v>1.3010299956639813</v>
      </c>
      <c r="H5" s="163"/>
      <c r="I5" s="165"/>
      <c r="J5" s="157"/>
      <c r="K5" s="159"/>
      <c r="L5" s="151"/>
    </row>
    <row r="6" spans="1:16" s="34" customFormat="1" ht="20.100000000000001" customHeight="1" x14ac:dyDescent="0.2">
      <c r="A6" s="90" t="s">
        <v>161</v>
      </c>
      <c r="B6" s="107">
        <v>25322.799999999999</v>
      </c>
      <c r="C6" s="107" t="s">
        <v>158</v>
      </c>
      <c r="D6" s="107">
        <v>20</v>
      </c>
      <c r="E6" s="161"/>
      <c r="F6" s="161"/>
      <c r="G6" s="109">
        <f t="shared" si="0"/>
        <v>1.3010299956639813</v>
      </c>
      <c r="H6" s="163"/>
      <c r="I6" s="165"/>
      <c r="J6" s="157"/>
      <c r="K6" s="159"/>
      <c r="L6" s="151"/>
    </row>
    <row r="7" spans="1:16" s="34" customFormat="1" ht="19.5" customHeight="1" thickBot="1" x14ac:dyDescent="0.25">
      <c r="A7" s="90" t="s">
        <v>162</v>
      </c>
      <c r="B7" s="107">
        <v>25322.799999999999</v>
      </c>
      <c r="C7" s="107" t="s">
        <v>158</v>
      </c>
      <c r="D7" s="107">
        <v>20</v>
      </c>
      <c r="E7" s="161"/>
      <c r="F7" s="161"/>
      <c r="G7" s="109">
        <f t="shared" si="0"/>
        <v>1.3010299956639813</v>
      </c>
      <c r="H7" s="163"/>
      <c r="I7" s="165"/>
      <c r="J7" s="157"/>
      <c r="K7" s="159"/>
      <c r="L7" s="151"/>
    </row>
    <row r="8" spans="1:16" s="34" customFormat="1" ht="19.5" customHeight="1" thickBot="1" x14ac:dyDescent="0.25">
      <c r="A8" s="91" t="s">
        <v>163</v>
      </c>
      <c r="B8" s="92">
        <v>0</v>
      </c>
      <c r="C8" s="92" t="s">
        <v>158</v>
      </c>
      <c r="D8" s="92">
        <v>0</v>
      </c>
      <c r="E8" s="46"/>
      <c r="F8" s="46"/>
      <c r="G8" s="47" t="e">
        <f t="shared" si="0"/>
        <v>#NUM!</v>
      </c>
      <c r="H8" s="48"/>
      <c r="I8" s="49"/>
      <c r="J8" s="50"/>
      <c r="K8" s="51"/>
      <c r="L8" s="52"/>
    </row>
    <row r="9" spans="1:16" s="34" customFormat="1" ht="20.100000000000001" customHeight="1" thickTop="1" x14ac:dyDescent="0.2">
      <c r="A9" s="53" t="s">
        <v>164</v>
      </c>
      <c r="B9" s="102">
        <v>25322.799999999999</v>
      </c>
      <c r="C9" s="102" t="s">
        <v>35</v>
      </c>
      <c r="D9" s="102">
        <v>1</v>
      </c>
      <c r="E9" s="152">
        <f>AVERAGE(D9:D13)</f>
        <v>1</v>
      </c>
      <c r="F9" s="152">
        <f>STDEV(D9:D13)</f>
        <v>0</v>
      </c>
      <c r="G9" s="104">
        <f t="shared" si="0"/>
        <v>0</v>
      </c>
      <c r="H9" s="154">
        <f>AVERAGE(G9:G13)</f>
        <v>0</v>
      </c>
      <c r="I9" s="154">
        <f>STDEV(G9:G13)^2</f>
        <v>0</v>
      </c>
      <c r="J9" s="156">
        <f>$H$3-H9</f>
        <v>1.040823996531185</v>
      </c>
      <c r="K9" s="158">
        <f>SQRT(I9)/SQRT(5)</f>
        <v>0</v>
      </c>
      <c r="L9" s="150">
        <f>1.96*K9</f>
        <v>0</v>
      </c>
    </row>
    <row r="10" spans="1:16" s="34" customFormat="1" ht="20.100000000000001" customHeight="1" x14ac:dyDescent="0.2">
      <c r="A10" s="54" t="s">
        <v>165</v>
      </c>
      <c r="B10" s="103">
        <v>25322.799999999999</v>
      </c>
      <c r="C10" s="103" t="s">
        <v>35</v>
      </c>
      <c r="D10" s="103">
        <v>1</v>
      </c>
      <c r="E10" s="153"/>
      <c r="F10" s="153"/>
      <c r="G10" s="105">
        <f t="shared" si="0"/>
        <v>0</v>
      </c>
      <c r="H10" s="155"/>
      <c r="I10" s="155"/>
      <c r="J10" s="157"/>
      <c r="K10" s="159"/>
      <c r="L10" s="151"/>
    </row>
    <row r="11" spans="1:16" s="34" customFormat="1" ht="20.100000000000001" customHeight="1" x14ac:dyDescent="0.2">
      <c r="A11" s="54" t="s">
        <v>166</v>
      </c>
      <c r="B11" s="103">
        <v>25322.799999999999</v>
      </c>
      <c r="C11" s="103" t="s">
        <v>35</v>
      </c>
      <c r="D11" s="103">
        <v>1</v>
      </c>
      <c r="E11" s="153"/>
      <c r="F11" s="153"/>
      <c r="G11" s="105">
        <f t="shared" si="0"/>
        <v>0</v>
      </c>
      <c r="H11" s="155"/>
      <c r="I11" s="155"/>
      <c r="J11" s="157"/>
      <c r="K11" s="159"/>
      <c r="L11" s="151"/>
    </row>
    <row r="12" spans="1:16" s="34" customFormat="1" ht="20.100000000000001" customHeight="1" x14ac:dyDescent="0.2">
      <c r="A12" s="54" t="s">
        <v>167</v>
      </c>
      <c r="B12" s="103">
        <v>25322.799999999999</v>
      </c>
      <c r="C12" s="55" t="s">
        <v>35</v>
      </c>
      <c r="D12" s="103">
        <v>1</v>
      </c>
      <c r="E12" s="153"/>
      <c r="F12" s="153"/>
      <c r="G12" s="105">
        <f t="shared" si="0"/>
        <v>0</v>
      </c>
      <c r="H12" s="155"/>
      <c r="I12" s="155"/>
      <c r="J12" s="157"/>
      <c r="K12" s="159"/>
      <c r="L12" s="151"/>
    </row>
    <row r="13" spans="1:16" ht="20.100000000000001" customHeight="1" thickBot="1" x14ac:dyDescent="0.25">
      <c r="A13" s="54" t="s">
        <v>168</v>
      </c>
      <c r="B13" s="103">
        <v>25322.799999999999</v>
      </c>
      <c r="C13" s="103" t="s">
        <v>35</v>
      </c>
      <c r="D13" s="103">
        <v>1</v>
      </c>
      <c r="E13" s="153"/>
      <c r="F13" s="153"/>
      <c r="G13" s="105">
        <f t="shared" si="0"/>
        <v>0</v>
      </c>
      <c r="H13" s="155"/>
      <c r="I13" s="155"/>
      <c r="J13" s="157"/>
      <c r="K13" s="159"/>
      <c r="L13" s="151"/>
    </row>
    <row r="14" spans="1:16" ht="20.100000000000001" customHeight="1" thickBot="1" x14ac:dyDescent="0.25">
      <c r="A14" s="56" t="s">
        <v>169</v>
      </c>
      <c r="B14" s="57">
        <v>0</v>
      </c>
      <c r="C14" s="57" t="s">
        <v>35</v>
      </c>
      <c r="D14" s="57">
        <v>0</v>
      </c>
      <c r="E14" s="46"/>
      <c r="F14" s="46"/>
      <c r="G14" s="47" t="e">
        <f t="shared" si="0"/>
        <v>#NUM!</v>
      </c>
      <c r="H14" s="48"/>
      <c r="I14" s="48"/>
      <c r="J14" s="58"/>
      <c r="K14" s="59"/>
      <c r="L14" s="60"/>
    </row>
    <row r="15" spans="1:16" s="34" customFormat="1" ht="20.100000000000001" customHeight="1" thickTop="1" x14ac:dyDescent="0.2">
      <c r="A15" s="53" t="s">
        <v>170</v>
      </c>
      <c r="B15" s="102">
        <v>25322.799999999999</v>
      </c>
      <c r="C15" s="98"/>
      <c r="D15" s="98">
        <f t="shared" ref="D15:D19" si="1">C15*2</f>
        <v>0</v>
      </c>
      <c r="E15" s="142">
        <f>AVERAGE(D15:D19)</f>
        <v>0</v>
      </c>
      <c r="F15" s="142">
        <f>STDEV(D15:D19)</f>
        <v>0</v>
      </c>
      <c r="G15" s="100" t="e">
        <f t="shared" si="0"/>
        <v>#NUM!</v>
      </c>
      <c r="H15" s="144" t="e">
        <f>AVERAGE(G15:G19)</f>
        <v>#NUM!</v>
      </c>
      <c r="I15" s="144" t="e">
        <f>STDEV(G15:G19)^2</f>
        <v>#NUM!</v>
      </c>
      <c r="J15" s="146" t="e">
        <f>$H$3-H15</f>
        <v>#NUM!</v>
      </c>
      <c r="K15" s="148" t="e">
        <f>SQRT(I15)/SQRT(5)</f>
        <v>#NUM!</v>
      </c>
      <c r="L15" s="140" t="e">
        <f>1.96*K15</f>
        <v>#NUM!</v>
      </c>
    </row>
    <row r="16" spans="1:16" s="34" customFormat="1" ht="20.100000000000001" customHeight="1" x14ac:dyDescent="0.2">
      <c r="A16" s="54" t="s">
        <v>171</v>
      </c>
      <c r="B16" s="103">
        <v>25322.799999999999</v>
      </c>
      <c r="C16" s="99"/>
      <c r="D16" s="99">
        <f t="shared" si="1"/>
        <v>0</v>
      </c>
      <c r="E16" s="143"/>
      <c r="F16" s="143"/>
      <c r="G16" s="101" t="e">
        <f t="shared" si="0"/>
        <v>#NUM!</v>
      </c>
      <c r="H16" s="145"/>
      <c r="I16" s="145"/>
      <c r="J16" s="147"/>
      <c r="K16" s="149"/>
      <c r="L16" s="141"/>
    </row>
    <row r="17" spans="1:12" s="34" customFormat="1" ht="20.100000000000001" customHeight="1" x14ac:dyDescent="0.2">
      <c r="A17" s="54" t="s">
        <v>172</v>
      </c>
      <c r="B17" s="103">
        <v>25322.799999999999</v>
      </c>
      <c r="C17" s="99"/>
      <c r="D17" s="99">
        <f t="shared" si="1"/>
        <v>0</v>
      </c>
      <c r="E17" s="143"/>
      <c r="F17" s="143"/>
      <c r="G17" s="101" t="e">
        <f t="shared" si="0"/>
        <v>#NUM!</v>
      </c>
      <c r="H17" s="145"/>
      <c r="I17" s="145"/>
      <c r="J17" s="147"/>
      <c r="K17" s="149"/>
      <c r="L17" s="141"/>
    </row>
    <row r="18" spans="1:12" s="34" customFormat="1" ht="20.100000000000001" customHeight="1" x14ac:dyDescent="0.2">
      <c r="A18" s="54" t="s">
        <v>173</v>
      </c>
      <c r="B18" s="103">
        <v>25322.799999999999</v>
      </c>
      <c r="C18" s="99"/>
      <c r="D18" s="99">
        <f t="shared" si="1"/>
        <v>0</v>
      </c>
      <c r="E18" s="143"/>
      <c r="F18" s="143"/>
      <c r="G18" s="101" t="e">
        <f t="shared" si="0"/>
        <v>#NUM!</v>
      </c>
      <c r="H18" s="145"/>
      <c r="I18" s="145"/>
      <c r="J18" s="147"/>
      <c r="K18" s="149"/>
      <c r="L18" s="141"/>
    </row>
    <row r="19" spans="1:12" ht="20.100000000000001" customHeight="1" thickBot="1" x14ac:dyDescent="0.25">
      <c r="A19" s="54" t="s">
        <v>174</v>
      </c>
      <c r="B19" s="103">
        <v>25322.799999999999</v>
      </c>
      <c r="C19" s="99"/>
      <c r="D19" s="99">
        <f t="shared" si="1"/>
        <v>0</v>
      </c>
      <c r="E19" s="143"/>
      <c r="F19" s="143"/>
      <c r="G19" s="101" t="e">
        <f t="shared" si="0"/>
        <v>#NUM!</v>
      </c>
      <c r="H19" s="145"/>
      <c r="I19" s="145"/>
      <c r="J19" s="147"/>
      <c r="K19" s="149"/>
      <c r="L19" s="141"/>
    </row>
    <row r="20" spans="1:12" ht="20.100000000000001" customHeight="1" thickBot="1" x14ac:dyDescent="0.25">
      <c r="A20" s="56" t="s">
        <v>175</v>
      </c>
      <c r="B20" s="57">
        <v>0</v>
      </c>
      <c r="C20" s="61"/>
      <c r="D20" s="61">
        <v>0</v>
      </c>
      <c r="E20" s="46"/>
      <c r="F20" s="46"/>
      <c r="G20" s="47" t="e">
        <f t="shared" si="0"/>
        <v>#NUM!</v>
      </c>
      <c r="H20" s="48"/>
      <c r="I20" s="48"/>
      <c r="J20" s="58"/>
      <c r="K20" s="59"/>
      <c r="L20" s="60"/>
    </row>
    <row r="21" spans="1:12" s="34" customFormat="1" ht="20.100000000000001" customHeight="1" thickTop="1" x14ac:dyDescent="0.2">
      <c r="A21" s="53" t="s">
        <v>176</v>
      </c>
      <c r="B21" s="102">
        <v>25322.799999999999</v>
      </c>
      <c r="C21" s="98"/>
      <c r="D21" s="98">
        <f t="shared" ref="D21:D25" si="2">C21*2</f>
        <v>0</v>
      </c>
      <c r="E21" s="142">
        <f>AVERAGE(D21:D25)</f>
        <v>0</v>
      </c>
      <c r="F21" s="142">
        <f>STDEV(D21:D25)</f>
        <v>0</v>
      </c>
      <c r="G21" s="100" t="e">
        <f t="shared" si="0"/>
        <v>#NUM!</v>
      </c>
      <c r="H21" s="144" t="e">
        <f>AVERAGE(G21:G25)</f>
        <v>#NUM!</v>
      </c>
      <c r="I21" s="144" t="e">
        <f>STDEV(G21:G25)^2</f>
        <v>#NUM!</v>
      </c>
      <c r="J21" s="146" t="e">
        <f>$H$3-H21</f>
        <v>#NUM!</v>
      </c>
      <c r="K21" s="148" t="e">
        <f>SQRT(I21)/SQRT(5)</f>
        <v>#NUM!</v>
      </c>
      <c r="L21" s="140" t="e">
        <f>1.96*K21</f>
        <v>#NUM!</v>
      </c>
    </row>
    <row r="22" spans="1:12" s="34" customFormat="1" ht="20.100000000000001" customHeight="1" x14ac:dyDescent="0.2">
      <c r="A22" s="54" t="s">
        <v>177</v>
      </c>
      <c r="B22" s="103">
        <v>25322.799999999999</v>
      </c>
      <c r="C22" s="99"/>
      <c r="D22" s="99">
        <f t="shared" si="2"/>
        <v>0</v>
      </c>
      <c r="E22" s="143"/>
      <c r="F22" s="143"/>
      <c r="G22" s="101" t="e">
        <f t="shared" si="0"/>
        <v>#NUM!</v>
      </c>
      <c r="H22" s="145"/>
      <c r="I22" s="145"/>
      <c r="J22" s="147"/>
      <c r="K22" s="149"/>
      <c r="L22" s="141"/>
    </row>
    <row r="23" spans="1:12" s="34" customFormat="1" ht="20.100000000000001" customHeight="1" x14ac:dyDescent="0.2">
      <c r="A23" s="54" t="s">
        <v>178</v>
      </c>
      <c r="B23" s="103">
        <v>25322.799999999999</v>
      </c>
      <c r="C23" s="99"/>
      <c r="D23" s="99">
        <f t="shared" si="2"/>
        <v>0</v>
      </c>
      <c r="E23" s="143"/>
      <c r="F23" s="143"/>
      <c r="G23" s="101" t="e">
        <f t="shared" si="0"/>
        <v>#NUM!</v>
      </c>
      <c r="H23" s="145"/>
      <c r="I23" s="145"/>
      <c r="J23" s="147"/>
      <c r="K23" s="149"/>
      <c r="L23" s="141"/>
    </row>
    <row r="24" spans="1:12" s="34" customFormat="1" ht="20.100000000000001" customHeight="1" x14ac:dyDescent="0.2">
      <c r="A24" s="54" t="s">
        <v>179</v>
      </c>
      <c r="B24" s="103">
        <v>25322.799999999999</v>
      </c>
      <c r="C24" s="99"/>
      <c r="D24" s="99">
        <f t="shared" si="2"/>
        <v>0</v>
      </c>
      <c r="E24" s="143"/>
      <c r="F24" s="143"/>
      <c r="G24" s="101" t="e">
        <f t="shared" si="0"/>
        <v>#NUM!</v>
      </c>
      <c r="H24" s="145"/>
      <c r="I24" s="145"/>
      <c r="J24" s="147"/>
      <c r="K24" s="149"/>
      <c r="L24" s="141"/>
    </row>
    <row r="25" spans="1:12" ht="20.100000000000001" customHeight="1" thickBot="1" x14ac:dyDescent="0.25">
      <c r="A25" s="54" t="s">
        <v>180</v>
      </c>
      <c r="B25" s="103">
        <v>25322.799999999999</v>
      </c>
      <c r="C25" s="99"/>
      <c r="D25" s="99">
        <f t="shared" si="2"/>
        <v>0</v>
      </c>
      <c r="E25" s="143"/>
      <c r="F25" s="143"/>
      <c r="G25" s="101" t="e">
        <f t="shared" si="0"/>
        <v>#NUM!</v>
      </c>
      <c r="H25" s="145"/>
      <c r="I25" s="145"/>
      <c r="J25" s="147"/>
      <c r="K25" s="149"/>
      <c r="L25" s="141"/>
    </row>
    <row r="26" spans="1:12" ht="20.100000000000001" customHeight="1" thickBot="1" x14ac:dyDescent="0.25">
      <c r="A26" s="73" t="s">
        <v>181</v>
      </c>
      <c r="B26" s="74">
        <v>0</v>
      </c>
      <c r="C26" s="75"/>
      <c r="D26" s="75">
        <v>0</v>
      </c>
      <c r="E26" s="75"/>
      <c r="F26" s="75"/>
      <c r="G26" s="76" t="e">
        <f t="shared" si="0"/>
        <v>#NUM!</v>
      </c>
      <c r="H26" s="76"/>
      <c r="I26" s="76"/>
      <c r="J26" s="77"/>
      <c r="K26" s="78"/>
      <c r="L26" s="79"/>
    </row>
    <row r="27" spans="1:12" ht="15.75" thickTop="1" x14ac:dyDescent="0.2">
      <c r="A27" s="37"/>
      <c r="B27" s="37"/>
      <c r="C27" s="37"/>
      <c r="D27" s="37"/>
      <c r="E27" s="37"/>
      <c r="F27" s="37"/>
      <c r="G27" s="37"/>
      <c r="H27" s="37"/>
      <c r="I27" s="37"/>
      <c r="J27" s="37"/>
      <c r="K27" s="37"/>
      <c r="L27" s="37"/>
    </row>
    <row r="28" spans="1:12" ht="20.100000000000001" customHeight="1" x14ac:dyDescent="0.2">
      <c r="A28" s="37"/>
      <c r="B28" s="37"/>
      <c r="C28" s="37"/>
      <c r="D28" s="37"/>
      <c r="E28" s="37"/>
      <c r="F28" s="37"/>
      <c r="G28" s="37"/>
      <c r="H28" s="37"/>
      <c r="I28" s="37"/>
      <c r="J28" s="37"/>
      <c r="K28" s="37"/>
      <c r="L28" s="37"/>
    </row>
    <row r="29" spans="1:12" ht="54.75" customHeight="1" thickBot="1" x14ac:dyDescent="0.25">
      <c r="A29" s="166" t="s">
        <v>84</v>
      </c>
      <c r="B29" s="166"/>
      <c r="C29" s="166"/>
      <c r="D29" s="166"/>
      <c r="E29" s="166"/>
      <c r="F29" s="166"/>
      <c r="G29" s="37"/>
      <c r="H29" s="37"/>
      <c r="I29" s="37"/>
      <c r="J29" s="37"/>
      <c r="K29" s="37"/>
      <c r="L29" s="37"/>
    </row>
    <row r="30" spans="1:12" ht="56.25" customHeight="1" thickTop="1" thickBot="1" x14ac:dyDescent="0.25">
      <c r="A30" s="38" t="s">
        <v>49</v>
      </c>
      <c r="B30" s="39" t="s">
        <v>50</v>
      </c>
      <c r="C30" s="39" t="s">
        <v>51</v>
      </c>
      <c r="D30" s="39" t="s">
        <v>52</v>
      </c>
      <c r="E30" s="39" t="s">
        <v>53</v>
      </c>
      <c r="F30" s="37"/>
      <c r="G30" s="37"/>
      <c r="H30" s="37"/>
      <c r="I30" s="37"/>
      <c r="J30" s="37"/>
      <c r="K30" s="37"/>
      <c r="L30" s="37"/>
    </row>
    <row r="31" spans="1:12" ht="20.100000000000001" customHeight="1" x14ac:dyDescent="0.2">
      <c r="A31" s="89" t="s">
        <v>157</v>
      </c>
      <c r="B31" s="114">
        <v>25322.799999999999</v>
      </c>
      <c r="C31" s="114" t="s">
        <v>158</v>
      </c>
      <c r="D31" s="114">
        <f>20</f>
        <v>20</v>
      </c>
      <c r="E31" s="167">
        <f>AVERAGE(D31:D35)</f>
        <v>16.2</v>
      </c>
      <c r="F31" s="37"/>
      <c r="G31" s="37"/>
      <c r="H31" s="37"/>
      <c r="I31" s="37"/>
      <c r="J31" s="37"/>
      <c r="K31" s="37"/>
      <c r="L31" s="37"/>
    </row>
    <row r="32" spans="1:12" ht="20.100000000000001" customHeight="1" x14ac:dyDescent="0.2">
      <c r="A32" s="90" t="s">
        <v>159</v>
      </c>
      <c r="B32" s="115">
        <v>25322.799999999999</v>
      </c>
      <c r="C32" s="115" t="s">
        <v>35</v>
      </c>
      <c r="D32" s="115">
        <v>1</v>
      </c>
      <c r="E32" s="168"/>
      <c r="F32" s="37"/>
      <c r="G32" s="37"/>
      <c r="H32" s="37"/>
      <c r="I32" s="37"/>
      <c r="J32" s="37"/>
      <c r="K32" s="37"/>
      <c r="L32" s="37"/>
    </row>
    <row r="33" spans="1:12" ht="20.100000000000001" customHeight="1" x14ac:dyDescent="0.2">
      <c r="A33" s="90" t="s">
        <v>160</v>
      </c>
      <c r="B33" s="115">
        <v>25322.799999999999</v>
      </c>
      <c r="C33" s="115" t="s">
        <v>158</v>
      </c>
      <c r="D33" s="115">
        <v>20</v>
      </c>
      <c r="E33" s="168"/>
      <c r="F33" s="37"/>
      <c r="G33" s="37"/>
      <c r="H33" s="37"/>
      <c r="I33" s="37"/>
      <c r="J33" s="37"/>
      <c r="K33" s="37"/>
      <c r="L33" s="37"/>
    </row>
    <row r="34" spans="1:12" ht="20.100000000000001" customHeight="1" x14ac:dyDescent="0.2">
      <c r="A34" s="90" t="s">
        <v>161</v>
      </c>
      <c r="B34" s="115">
        <v>25322.799999999999</v>
      </c>
      <c r="C34" s="115" t="s">
        <v>158</v>
      </c>
      <c r="D34" s="115">
        <v>20</v>
      </c>
      <c r="E34" s="168"/>
      <c r="F34" s="37"/>
      <c r="G34" s="37"/>
      <c r="H34" s="37"/>
      <c r="I34" s="37"/>
      <c r="J34" s="37"/>
      <c r="K34" s="37"/>
      <c r="L34" s="37"/>
    </row>
    <row r="35" spans="1:12" ht="20.100000000000001" customHeight="1" x14ac:dyDescent="0.2">
      <c r="A35" s="90" t="s">
        <v>162</v>
      </c>
      <c r="B35" s="115">
        <v>25322.799999999999</v>
      </c>
      <c r="C35" s="115" t="s">
        <v>158</v>
      </c>
      <c r="D35" s="115">
        <v>20</v>
      </c>
      <c r="E35" s="168"/>
      <c r="F35" s="37"/>
      <c r="G35" s="37"/>
      <c r="H35" s="37"/>
      <c r="I35" s="37"/>
      <c r="J35" s="37"/>
      <c r="K35" s="37"/>
      <c r="L35" s="37"/>
    </row>
    <row r="36" spans="1:12" ht="20.100000000000001" customHeight="1" x14ac:dyDescent="0.2">
      <c r="A36" s="91" t="s">
        <v>163</v>
      </c>
      <c r="B36" s="116">
        <v>0</v>
      </c>
      <c r="C36" s="116" t="s">
        <v>158</v>
      </c>
      <c r="D36" s="116">
        <v>0</v>
      </c>
      <c r="E36" s="113"/>
      <c r="F36" s="37"/>
      <c r="G36" s="37"/>
      <c r="H36" s="37"/>
      <c r="I36" s="37"/>
      <c r="J36" s="37"/>
      <c r="K36" s="37"/>
      <c r="L36" s="37"/>
    </row>
    <row r="37" spans="1:12" ht="20.100000000000001" customHeight="1" x14ac:dyDescent="0.2">
      <c r="A37" s="53" t="s">
        <v>164</v>
      </c>
      <c r="B37" s="117">
        <v>25322.799999999999</v>
      </c>
      <c r="C37" s="117" t="s">
        <v>35</v>
      </c>
      <c r="D37" s="117">
        <v>1</v>
      </c>
      <c r="E37" s="169">
        <f>AVERAGE(D37:D41)</f>
        <v>1</v>
      </c>
      <c r="F37" s="37"/>
      <c r="G37" s="37"/>
      <c r="H37" s="37"/>
      <c r="I37" s="37"/>
      <c r="J37" s="37"/>
      <c r="K37" s="37"/>
      <c r="L37" s="37"/>
    </row>
    <row r="38" spans="1:12" ht="20.100000000000001" customHeight="1" x14ac:dyDescent="0.2">
      <c r="A38" s="54" t="s">
        <v>165</v>
      </c>
      <c r="B38" s="118">
        <v>25322.799999999999</v>
      </c>
      <c r="C38" s="118" t="s">
        <v>35</v>
      </c>
      <c r="D38" s="118">
        <v>1</v>
      </c>
      <c r="E38" s="170"/>
      <c r="F38" s="37"/>
      <c r="G38" s="37"/>
      <c r="H38" s="37"/>
      <c r="I38" s="37"/>
      <c r="J38" s="37"/>
      <c r="K38" s="37"/>
      <c r="L38" s="37"/>
    </row>
    <row r="39" spans="1:12" ht="20.100000000000001" customHeight="1" x14ac:dyDescent="0.2">
      <c r="A39" s="54" t="s">
        <v>166</v>
      </c>
      <c r="B39" s="118">
        <v>25322.799999999999</v>
      </c>
      <c r="C39" s="118" t="s">
        <v>35</v>
      </c>
      <c r="D39" s="118">
        <v>1</v>
      </c>
      <c r="E39" s="170"/>
      <c r="F39" s="37"/>
      <c r="G39" s="37"/>
      <c r="H39" s="37"/>
      <c r="I39" s="37"/>
      <c r="J39" s="37"/>
      <c r="K39" s="37"/>
      <c r="L39" s="37"/>
    </row>
    <row r="40" spans="1:12" ht="20.100000000000001" customHeight="1" x14ac:dyDescent="0.2">
      <c r="A40" s="54" t="s">
        <v>167</v>
      </c>
      <c r="B40" s="118">
        <v>25322.799999999999</v>
      </c>
      <c r="C40" s="119" t="s">
        <v>35</v>
      </c>
      <c r="D40" s="118">
        <v>1</v>
      </c>
      <c r="E40" s="170"/>
      <c r="F40" s="37"/>
      <c r="G40" s="37"/>
      <c r="H40" s="37"/>
      <c r="I40" s="37"/>
      <c r="J40" s="37"/>
      <c r="K40" s="37"/>
      <c r="L40" s="37"/>
    </row>
    <row r="41" spans="1:12" ht="20.100000000000001" customHeight="1" x14ac:dyDescent="0.2">
      <c r="A41" s="54" t="s">
        <v>168</v>
      </c>
      <c r="B41" s="118">
        <v>25322.799999999999</v>
      </c>
      <c r="C41" s="118" t="s">
        <v>35</v>
      </c>
      <c r="D41" s="118">
        <v>1</v>
      </c>
      <c r="E41" s="170"/>
      <c r="F41" s="37"/>
      <c r="G41" s="37"/>
      <c r="H41" s="37"/>
      <c r="I41" s="37"/>
      <c r="J41" s="37"/>
      <c r="K41" s="37"/>
      <c r="L41" s="37"/>
    </row>
    <row r="42" spans="1:12" ht="20.100000000000001" customHeight="1" x14ac:dyDescent="0.2">
      <c r="A42" s="56" t="s">
        <v>169</v>
      </c>
      <c r="B42" s="111">
        <v>0</v>
      </c>
      <c r="C42" s="111" t="s">
        <v>35</v>
      </c>
      <c r="D42" s="111">
        <v>0</v>
      </c>
      <c r="E42" s="113"/>
      <c r="F42" s="37"/>
      <c r="G42" s="37"/>
      <c r="H42" s="37"/>
      <c r="I42" s="37"/>
      <c r="J42" s="37"/>
      <c r="K42" s="37"/>
      <c r="L42" s="37"/>
    </row>
    <row r="43" spans="1:12" ht="20.100000000000001" customHeight="1" x14ac:dyDescent="0.2">
      <c r="A43" s="53" t="s">
        <v>170</v>
      </c>
      <c r="B43" s="117">
        <v>25322.799999999999</v>
      </c>
      <c r="C43" s="120"/>
      <c r="D43" s="120">
        <f t="shared" ref="D43:D47" si="3">C43*2</f>
        <v>0</v>
      </c>
      <c r="E43" s="171">
        <f>AVERAGE(D43:D47)</f>
        <v>0</v>
      </c>
      <c r="F43" s="37"/>
      <c r="G43" s="37"/>
      <c r="H43" s="37"/>
      <c r="I43" s="37"/>
      <c r="J43" s="37"/>
      <c r="K43" s="37"/>
      <c r="L43" s="37"/>
    </row>
    <row r="44" spans="1:12" ht="20.100000000000001" customHeight="1" x14ac:dyDescent="0.2">
      <c r="A44" s="54" t="s">
        <v>171</v>
      </c>
      <c r="B44" s="118">
        <v>25322.799999999999</v>
      </c>
      <c r="C44" s="110"/>
      <c r="D44" s="110">
        <f t="shared" si="3"/>
        <v>0</v>
      </c>
      <c r="E44" s="172"/>
      <c r="F44" s="37"/>
      <c r="G44" s="37"/>
      <c r="H44" s="37"/>
      <c r="I44" s="37"/>
      <c r="J44" s="37"/>
      <c r="K44" s="37"/>
      <c r="L44" s="37"/>
    </row>
    <row r="45" spans="1:12" ht="20.100000000000001" customHeight="1" x14ac:dyDescent="0.2">
      <c r="A45" s="54" t="s">
        <v>172</v>
      </c>
      <c r="B45" s="118">
        <v>25322.799999999999</v>
      </c>
      <c r="C45" s="110"/>
      <c r="D45" s="110">
        <f t="shared" si="3"/>
        <v>0</v>
      </c>
      <c r="E45" s="172"/>
      <c r="F45" s="37"/>
      <c r="G45" s="37"/>
      <c r="H45" s="37"/>
      <c r="I45" s="37"/>
      <c r="J45" s="37"/>
      <c r="K45" s="37"/>
      <c r="L45" s="37"/>
    </row>
    <row r="46" spans="1:12" ht="20.100000000000001" customHeight="1" x14ac:dyDescent="0.2">
      <c r="A46" s="54" t="s">
        <v>173</v>
      </c>
      <c r="B46" s="118">
        <v>25322.799999999999</v>
      </c>
      <c r="C46" s="110"/>
      <c r="D46" s="110">
        <f t="shared" si="3"/>
        <v>0</v>
      </c>
      <c r="E46" s="172"/>
      <c r="F46" s="37"/>
      <c r="G46" s="37"/>
      <c r="H46" s="37"/>
      <c r="I46" s="37"/>
      <c r="J46" s="37"/>
      <c r="K46" s="37"/>
      <c r="L46" s="37"/>
    </row>
    <row r="47" spans="1:12" ht="20.100000000000001" customHeight="1" x14ac:dyDescent="0.2">
      <c r="A47" s="54" t="s">
        <v>174</v>
      </c>
      <c r="B47" s="118">
        <v>25322.799999999999</v>
      </c>
      <c r="C47" s="110"/>
      <c r="D47" s="110">
        <f t="shared" si="3"/>
        <v>0</v>
      </c>
      <c r="E47" s="172"/>
      <c r="F47" s="37"/>
      <c r="G47" s="37"/>
      <c r="H47" s="37"/>
      <c r="I47" s="37"/>
      <c r="J47" s="37"/>
      <c r="K47" s="37"/>
      <c r="L47" s="37"/>
    </row>
    <row r="48" spans="1:12" ht="20.100000000000001" customHeight="1" x14ac:dyDescent="0.2">
      <c r="A48" s="56" t="s">
        <v>175</v>
      </c>
      <c r="B48" s="111">
        <v>0</v>
      </c>
      <c r="C48" s="112"/>
      <c r="D48" s="112">
        <v>0</v>
      </c>
      <c r="E48" s="113"/>
      <c r="F48" s="37"/>
      <c r="G48" s="37"/>
      <c r="H48" s="37"/>
      <c r="I48" s="37"/>
      <c r="J48" s="37"/>
      <c r="K48" s="37"/>
      <c r="L48" s="37"/>
    </row>
    <row r="49" spans="1:12" ht="20.100000000000001" customHeight="1" x14ac:dyDescent="0.2">
      <c r="A49" s="53" t="s">
        <v>176</v>
      </c>
      <c r="B49" s="117">
        <v>25322.799999999999</v>
      </c>
      <c r="C49" s="120"/>
      <c r="D49" s="120">
        <f t="shared" ref="D49:D53" si="4">C49*2</f>
        <v>0</v>
      </c>
      <c r="E49" s="171">
        <f>AVERAGE(D49:D53)</f>
        <v>0</v>
      </c>
      <c r="F49" s="37"/>
      <c r="G49" s="37"/>
      <c r="H49" s="37"/>
      <c r="I49" s="37"/>
      <c r="J49" s="37"/>
      <c r="K49" s="37"/>
      <c r="L49" s="37"/>
    </row>
    <row r="50" spans="1:12" ht="20.100000000000001" customHeight="1" x14ac:dyDescent="0.2">
      <c r="A50" s="54" t="s">
        <v>177</v>
      </c>
      <c r="B50" s="118">
        <v>25322.799999999999</v>
      </c>
      <c r="C50" s="110"/>
      <c r="D50" s="110">
        <f t="shared" si="4"/>
        <v>0</v>
      </c>
      <c r="E50" s="172"/>
      <c r="F50" s="37"/>
      <c r="G50" s="37"/>
      <c r="H50" s="37"/>
      <c r="I50" s="37"/>
      <c r="J50" s="37"/>
      <c r="K50" s="37"/>
      <c r="L50" s="37"/>
    </row>
    <row r="51" spans="1:12" ht="20.100000000000001" customHeight="1" x14ac:dyDescent="0.2">
      <c r="A51" s="54" t="s">
        <v>178</v>
      </c>
      <c r="B51" s="118">
        <v>25322.799999999999</v>
      </c>
      <c r="C51" s="110"/>
      <c r="D51" s="99">
        <f t="shared" si="4"/>
        <v>0</v>
      </c>
      <c r="E51" s="172"/>
      <c r="F51" s="37"/>
      <c r="G51" s="37"/>
      <c r="H51" s="37"/>
      <c r="I51" s="37"/>
      <c r="J51" s="37"/>
      <c r="K51" s="37"/>
      <c r="L51" s="37"/>
    </row>
    <row r="52" spans="1:12" ht="20.100000000000001" customHeight="1" x14ac:dyDescent="0.2">
      <c r="A52" s="54" t="s">
        <v>179</v>
      </c>
      <c r="B52" s="118">
        <v>25322.799999999999</v>
      </c>
      <c r="C52" s="110"/>
      <c r="D52" s="110">
        <f t="shared" si="4"/>
        <v>0</v>
      </c>
      <c r="E52" s="172"/>
      <c r="F52" s="37"/>
      <c r="G52" s="37"/>
      <c r="H52" s="37"/>
      <c r="I52" s="37"/>
      <c r="J52" s="37"/>
      <c r="K52" s="37"/>
      <c r="L52" s="37"/>
    </row>
    <row r="53" spans="1:12" ht="20.100000000000001" customHeight="1" x14ac:dyDescent="0.2">
      <c r="A53" s="54" t="s">
        <v>180</v>
      </c>
      <c r="B53" s="118">
        <v>25322.799999999999</v>
      </c>
      <c r="C53" s="110"/>
      <c r="D53" s="110">
        <f t="shared" si="4"/>
        <v>0</v>
      </c>
      <c r="E53" s="172"/>
      <c r="F53" s="37"/>
      <c r="G53" s="37"/>
      <c r="H53" s="37"/>
      <c r="I53" s="37"/>
      <c r="J53" s="37"/>
      <c r="K53" s="37"/>
      <c r="L53" s="37"/>
    </row>
    <row r="54" spans="1:12" ht="20.100000000000001" customHeight="1" x14ac:dyDescent="0.2">
      <c r="A54" s="73" t="s">
        <v>181</v>
      </c>
      <c r="B54" s="121">
        <v>0</v>
      </c>
      <c r="C54" s="122"/>
      <c r="D54" s="122">
        <v>0</v>
      </c>
      <c r="E54" s="122"/>
      <c r="F54" s="37"/>
      <c r="G54" s="37"/>
      <c r="H54" s="37"/>
      <c r="I54" s="37"/>
      <c r="J54" s="37"/>
      <c r="K54" s="37"/>
      <c r="L54" s="37"/>
    </row>
    <row r="55" spans="1:12" ht="20.100000000000001" customHeight="1" x14ac:dyDescent="0.2">
      <c r="A55" s="37"/>
      <c r="B55" s="37"/>
      <c r="C55" s="37"/>
      <c r="D55" s="37"/>
      <c r="E55" s="37"/>
      <c r="F55" s="37"/>
      <c r="G55" s="37"/>
      <c r="H55" s="37"/>
      <c r="I55" s="37"/>
      <c r="J55" s="37"/>
      <c r="K55" s="37"/>
      <c r="L55" s="37"/>
    </row>
    <row r="56" spans="1:12" ht="20.100000000000001" customHeight="1" x14ac:dyDescent="0.2">
      <c r="A56" s="37"/>
      <c r="B56" s="37"/>
      <c r="C56" s="37"/>
      <c r="D56" s="37"/>
      <c r="E56" s="37"/>
      <c r="F56" s="37"/>
      <c r="G56" s="37"/>
      <c r="H56" s="37"/>
      <c r="I56" s="37"/>
      <c r="J56" s="37"/>
      <c r="K56" s="37"/>
      <c r="L56" s="37"/>
    </row>
    <row r="57" spans="1:12" ht="20.100000000000001" customHeight="1" x14ac:dyDescent="0.2">
      <c r="A57" s="37"/>
      <c r="B57" s="37"/>
      <c r="C57" s="37"/>
      <c r="D57" s="37"/>
      <c r="E57" s="37"/>
      <c r="F57" s="37"/>
      <c r="G57" s="37"/>
      <c r="H57" s="37"/>
      <c r="I57" s="37"/>
      <c r="J57" s="37"/>
      <c r="K57" s="37"/>
      <c r="L57" s="37"/>
    </row>
    <row r="58" spans="1:12" ht="20.100000000000001" customHeight="1" x14ac:dyDescent="0.2">
      <c r="A58" s="37"/>
      <c r="B58" s="37"/>
      <c r="C58" s="37"/>
      <c r="D58" s="37"/>
      <c r="E58" s="37"/>
      <c r="F58" s="37"/>
      <c r="G58" s="37"/>
      <c r="H58" s="37"/>
      <c r="I58" s="37"/>
      <c r="J58" s="37"/>
      <c r="K58" s="37"/>
      <c r="L58" s="37"/>
    </row>
    <row r="59" spans="1:12" ht="20.100000000000001" customHeight="1" x14ac:dyDescent="0.2">
      <c r="A59" s="37"/>
      <c r="B59" s="37"/>
      <c r="C59" s="37"/>
      <c r="D59" s="37"/>
      <c r="E59" s="37"/>
      <c r="F59" s="37"/>
      <c r="G59" s="37"/>
      <c r="H59" s="37"/>
      <c r="I59" s="37"/>
      <c r="J59" s="37"/>
      <c r="K59" s="37"/>
      <c r="L59" s="37"/>
    </row>
    <row r="60" spans="1:12" ht="20.100000000000001" customHeight="1" x14ac:dyDescent="0.2">
      <c r="A60" s="37"/>
      <c r="B60" s="37"/>
      <c r="C60" s="37"/>
      <c r="D60" s="37"/>
      <c r="E60" s="37"/>
      <c r="F60" s="37"/>
      <c r="G60" s="37"/>
      <c r="H60" s="37"/>
      <c r="I60" s="37"/>
      <c r="J60" s="37"/>
      <c r="K60" s="37"/>
      <c r="L60" s="37"/>
    </row>
    <row r="61" spans="1:12" ht="20.100000000000001" customHeight="1" x14ac:dyDescent="0.2">
      <c r="A61" s="37"/>
      <c r="B61" s="37"/>
      <c r="C61" s="37"/>
      <c r="D61" s="37"/>
      <c r="E61" s="37"/>
      <c r="F61" s="37"/>
      <c r="G61" s="37"/>
      <c r="H61" s="37"/>
      <c r="I61" s="37"/>
      <c r="J61" s="37"/>
      <c r="K61" s="37"/>
      <c r="L61" s="37"/>
    </row>
    <row r="62" spans="1:12" ht="20.100000000000001" customHeight="1" x14ac:dyDescent="0.2">
      <c r="A62" s="37"/>
      <c r="B62" s="37"/>
      <c r="C62" s="37"/>
      <c r="D62" s="37"/>
      <c r="E62" s="37"/>
      <c r="F62" s="37"/>
      <c r="G62" s="37"/>
      <c r="H62" s="37"/>
      <c r="I62" s="37"/>
      <c r="J62" s="37"/>
      <c r="K62" s="37"/>
      <c r="L62" s="37"/>
    </row>
    <row r="63" spans="1:12" ht="20.100000000000001" customHeight="1" x14ac:dyDescent="0.2">
      <c r="A63" s="37"/>
      <c r="B63" s="37"/>
      <c r="C63" s="37"/>
      <c r="D63" s="37"/>
      <c r="E63" s="37"/>
      <c r="F63" s="37"/>
      <c r="G63" s="37"/>
      <c r="H63" s="37"/>
      <c r="I63" s="37"/>
      <c r="J63" s="37"/>
      <c r="K63" s="37"/>
      <c r="L63" s="37"/>
    </row>
    <row r="64" spans="1:12" ht="20.100000000000001" customHeight="1" x14ac:dyDescent="0.2">
      <c r="A64" s="37"/>
      <c r="B64" s="37"/>
      <c r="C64" s="37"/>
      <c r="D64" s="37"/>
      <c r="E64" s="37"/>
      <c r="F64" s="37"/>
      <c r="G64" s="37"/>
      <c r="H64" s="37"/>
      <c r="I64" s="37"/>
      <c r="J64" s="37"/>
      <c r="K64" s="37"/>
      <c r="L64" s="37"/>
    </row>
    <row r="65" s="37" customFormat="1" ht="20.100000000000001" customHeight="1" x14ac:dyDescent="0.2"/>
    <row r="66" s="37" customFormat="1" ht="20.100000000000001" customHeight="1" x14ac:dyDescent="0.2"/>
    <row r="67" s="37" customFormat="1" ht="20.100000000000001" customHeight="1" x14ac:dyDescent="0.2"/>
    <row r="68" s="37" customFormat="1" ht="20.100000000000001" customHeight="1" x14ac:dyDescent="0.2"/>
    <row r="69" s="37" customFormat="1" ht="20.100000000000001" customHeight="1" x14ac:dyDescent="0.2"/>
    <row r="70" s="37" customFormat="1" ht="20.100000000000001" customHeight="1" x14ac:dyDescent="0.2"/>
    <row r="71" s="37" customFormat="1" ht="20.100000000000001" customHeight="1" x14ac:dyDescent="0.2"/>
    <row r="72" s="37" customFormat="1" ht="20.100000000000001" customHeight="1" x14ac:dyDescent="0.2"/>
    <row r="73" s="37" customFormat="1" ht="20.100000000000001" customHeight="1" x14ac:dyDescent="0.2"/>
    <row r="74" s="37" customFormat="1" ht="20.100000000000001" customHeight="1" x14ac:dyDescent="0.2"/>
    <row r="75" s="37" customFormat="1" ht="20.100000000000001" customHeight="1" x14ac:dyDescent="0.2"/>
    <row r="76" s="37" customFormat="1" ht="20.100000000000001" customHeight="1" x14ac:dyDescent="0.2"/>
    <row r="77" s="37" customFormat="1" ht="20.100000000000001" customHeight="1" x14ac:dyDescent="0.2"/>
    <row r="78" s="37" customFormat="1" ht="20.100000000000001" customHeight="1" x14ac:dyDescent="0.2"/>
    <row r="79" s="37" customFormat="1" ht="20.100000000000001" customHeight="1" x14ac:dyDescent="0.2"/>
    <row r="80" s="37" customFormat="1" ht="20.100000000000001" customHeight="1" x14ac:dyDescent="0.2"/>
    <row r="81" s="37" customFormat="1" ht="20.100000000000001" customHeight="1" x14ac:dyDescent="0.2"/>
    <row r="82" s="37" customFormat="1" ht="20.100000000000001" customHeight="1" x14ac:dyDescent="0.2"/>
    <row r="83" s="37" customFormat="1" ht="20.100000000000001" customHeight="1" x14ac:dyDescent="0.2"/>
    <row r="84" s="37" customFormat="1" ht="20.100000000000001" customHeight="1" x14ac:dyDescent="0.2"/>
    <row r="85" s="37" customFormat="1" ht="20.100000000000001" customHeight="1" x14ac:dyDescent="0.2"/>
    <row r="86" s="37" customFormat="1" ht="20.100000000000001" customHeight="1" x14ac:dyDescent="0.2"/>
    <row r="87" s="37" customFormat="1" ht="20.100000000000001" customHeight="1" x14ac:dyDescent="0.2"/>
    <row r="88" s="37" customFormat="1" ht="20.100000000000001" customHeight="1" x14ac:dyDescent="0.2"/>
    <row r="89" s="37" customFormat="1" ht="20.100000000000001" customHeight="1" x14ac:dyDescent="0.2"/>
    <row r="90" s="37" customFormat="1" ht="20.100000000000001" customHeight="1" x14ac:dyDescent="0.2"/>
    <row r="91" s="37" customFormat="1" ht="20.100000000000001" customHeight="1" x14ac:dyDescent="0.2"/>
    <row r="92" s="37" customFormat="1" ht="20.100000000000001" customHeight="1" x14ac:dyDescent="0.2"/>
    <row r="93" s="37" customFormat="1" ht="20.100000000000001" customHeight="1" x14ac:dyDescent="0.2"/>
    <row r="94" s="37" customFormat="1" ht="20.100000000000001" customHeight="1" x14ac:dyDescent="0.2"/>
    <row r="95" s="37" customFormat="1" ht="20.100000000000001" customHeight="1" x14ac:dyDescent="0.2"/>
    <row r="96" s="37" customFormat="1" ht="20.100000000000001" customHeight="1" x14ac:dyDescent="0.2"/>
    <row r="97" s="37" customFormat="1" ht="20.100000000000001" customHeight="1" x14ac:dyDescent="0.2"/>
    <row r="98" s="37" customFormat="1" ht="20.100000000000001" customHeight="1" x14ac:dyDescent="0.2"/>
    <row r="99" s="37" customFormat="1" ht="20.100000000000001" customHeight="1" x14ac:dyDescent="0.2"/>
    <row r="100" s="37" customFormat="1" ht="20.100000000000001" customHeight="1" x14ac:dyDescent="0.2"/>
    <row r="101" s="37" customFormat="1" ht="20.100000000000001" customHeight="1" x14ac:dyDescent="0.2"/>
    <row r="102" s="37" customFormat="1" ht="20.100000000000001" customHeight="1" x14ac:dyDescent="0.2"/>
    <row r="103" s="37" customFormat="1" ht="20.100000000000001" customHeight="1" x14ac:dyDescent="0.2"/>
    <row r="104" s="37" customFormat="1" ht="20.100000000000001" customHeight="1" x14ac:dyDescent="0.2"/>
    <row r="105" s="37" customFormat="1" ht="20.100000000000001" customHeight="1" x14ac:dyDescent="0.2"/>
    <row r="106" s="37" customFormat="1" ht="20.100000000000001" customHeight="1" x14ac:dyDescent="0.2"/>
    <row r="107" s="37" customFormat="1" ht="20.100000000000001" customHeight="1" x14ac:dyDescent="0.2"/>
    <row r="108" s="37" customFormat="1" ht="20.100000000000001" customHeight="1" x14ac:dyDescent="0.2"/>
    <row r="109" s="37" customFormat="1" ht="20.100000000000001" customHeight="1" x14ac:dyDescent="0.2"/>
    <row r="110" s="37" customFormat="1" ht="20.100000000000001" customHeight="1" x14ac:dyDescent="0.2"/>
    <row r="111" s="37" customFormat="1" ht="20.100000000000001" customHeight="1" x14ac:dyDescent="0.2"/>
    <row r="112" s="37" customFormat="1" ht="20.100000000000001" customHeight="1" x14ac:dyDescent="0.2"/>
    <row r="113" s="37" customFormat="1" ht="20.100000000000001" customHeight="1" x14ac:dyDescent="0.2"/>
    <row r="114" s="37" customFormat="1" ht="20.100000000000001" customHeight="1" x14ac:dyDescent="0.2"/>
    <row r="115" s="37" customFormat="1" ht="20.100000000000001" customHeight="1" x14ac:dyDescent="0.2"/>
    <row r="116" s="37" customFormat="1" ht="20.100000000000001" customHeight="1" x14ac:dyDescent="0.2"/>
    <row r="117" s="37" customFormat="1" ht="20.100000000000001" customHeight="1" x14ac:dyDescent="0.2"/>
    <row r="118" s="37" customFormat="1" ht="20.100000000000001" customHeight="1" x14ac:dyDescent="0.2"/>
    <row r="119" s="37" customFormat="1" x14ac:dyDescent="0.2"/>
    <row r="120" s="37" customFormat="1" x14ac:dyDescent="0.2"/>
    <row r="121" s="37" customFormat="1" x14ac:dyDescent="0.2"/>
    <row r="122" s="37" customFormat="1" x14ac:dyDescent="0.2"/>
    <row r="123" s="37" customFormat="1" x14ac:dyDescent="0.2"/>
    <row r="124" s="37" customFormat="1" x14ac:dyDescent="0.2"/>
    <row r="125" s="37" customFormat="1" x14ac:dyDescent="0.2"/>
    <row r="126" s="37" customFormat="1" x14ac:dyDescent="0.2"/>
    <row r="127" s="37" customFormat="1" x14ac:dyDescent="0.2"/>
    <row r="128" s="37" customFormat="1" x14ac:dyDescent="0.2"/>
    <row r="129" s="37" customFormat="1" x14ac:dyDescent="0.2"/>
    <row r="130" s="37" customFormat="1" x14ac:dyDescent="0.2"/>
    <row r="131" s="37" customFormat="1" x14ac:dyDescent="0.2"/>
    <row r="132" s="37" customFormat="1" x14ac:dyDescent="0.2"/>
    <row r="133" s="37" customFormat="1" x14ac:dyDescent="0.2"/>
    <row r="134" s="37" customFormat="1" x14ac:dyDescent="0.2"/>
    <row r="135" s="37" customFormat="1" x14ac:dyDescent="0.2"/>
    <row r="136" s="37" customFormat="1" x14ac:dyDescent="0.2"/>
    <row r="137" s="37" customFormat="1" x14ac:dyDescent="0.2"/>
    <row r="138" s="37" customFormat="1" x14ac:dyDescent="0.2"/>
    <row r="139" s="37" customFormat="1" x14ac:dyDescent="0.2"/>
    <row r="140" s="37" customFormat="1" x14ac:dyDescent="0.2"/>
    <row r="141" s="37" customFormat="1" x14ac:dyDescent="0.2"/>
    <row r="142" s="37" customFormat="1" x14ac:dyDescent="0.2"/>
    <row r="143" s="37" customFormat="1" x14ac:dyDescent="0.2"/>
    <row r="144" s="37" customFormat="1" x14ac:dyDescent="0.2"/>
    <row r="145" s="37" customFormat="1" x14ac:dyDescent="0.2"/>
    <row r="146" s="37" customFormat="1" x14ac:dyDescent="0.2"/>
    <row r="147" s="37" customFormat="1" x14ac:dyDescent="0.2"/>
    <row r="148" s="37" customFormat="1" x14ac:dyDescent="0.2"/>
    <row r="149" s="37" customFormat="1" x14ac:dyDescent="0.2"/>
    <row r="150" s="37" customFormat="1" x14ac:dyDescent="0.2"/>
    <row r="151" s="37" customFormat="1" x14ac:dyDescent="0.2"/>
    <row r="152" s="37" customFormat="1" x14ac:dyDescent="0.2"/>
    <row r="153" s="37" customFormat="1" x14ac:dyDescent="0.2"/>
    <row r="154" s="37" customFormat="1" x14ac:dyDescent="0.2"/>
    <row r="155" s="37" customFormat="1" x14ac:dyDescent="0.2"/>
    <row r="156" s="37" customFormat="1" x14ac:dyDescent="0.2"/>
    <row r="157" s="37" customFormat="1" x14ac:dyDescent="0.2"/>
    <row r="158" s="37" customFormat="1" x14ac:dyDescent="0.2"/>
    <row r="159" s="37" customFormat="1" x14ac:dyDescent="0.2"/>
    <row r="160" s="37" customFormat="1" x14ac:dyDescent="0.2"/>
    <row r="161" s="37" customFormat="1" x14ac:dyDescent="0.2"/>
    <row r="162" s="37" customFormat="1" x14ac:dyDescent="0.2"/>
    <row r="163" s="37" customFormat="1" x14ac:dyDescent="0.2"/>
    <row r="164" s="37" customFormat="1" x14ac:dyDescent="0.2"/>
    <row r="165" s="37" customFormat="1" x14ac:dyDescent="0.2"/>
    <row r="166" s="37" customFormat="1" x14ac:dyDescent="0.2"/>
    <row r="167" s="37" customFormat="1" x14ac:dyDescent="0.2"/>
    <row r="168" s="37" customFormat="1" x14ac:dyDescent="0.2"/>
    <row r="169" s="37" customFormat="1" x14ac:dyDescent="0.2"/>
    <row r="170" s="37" customFormat="1" x14ac:dyDescent="0.2"/>
    <row r="171" s="37" customFormat="1" x14ac:dyDescent="0.2"/>
    <row r="172" s="37" customFormat="1" x14ac:dyDescent="0.2"/>
    <row r="173" s="37" customFormat="1" x14ac:dyDescent="0.2"/>
    <row r="174" s="37" customFormat="1" x14ac:dyDescent="0.2"/>
    <row r="175" s="37" customFormat="1" x14ac:dyDescent="0.2"/>
    <row r="176" s="37" customFormat="1" x14ac:dyDescent="0.2"/>
    <row r="177" s="37" customFormat="1" x14ac:dyDescent="0.2"/>
    <row r="178" s="37" customFormat="1" x14ac:dyDescent="0.2"/>
    <row r="179" s="37" customFormat="1" x14ac:dyDescent="0.2"/>
    <row r="180" s="37" customFormat="1" x14ac:dyDescent="0.2"/>
    <row r="181" s="37" customFormat="1" x14ac:dyDescent="0.2"/>
    <row r="182" s="37" customFormat="1" x14ac:dyDescent="0.2"/>
    <row r="183" s="37" customFormat="1" x14ac:dyDescent="0.2"/>
    <row r="184" s="37" customFormat="1" x14ac:dyDescent="0.2"/>
    <row r="185" s="37" customFormat="1" x14ac:dyDescent="0.2"/>
    <row r="186" s="37" customFormat="1" x14ac:dyDescent="0.2"/>
    <row r="187" s="37" customFormat="1" x14ac:dyDescent="0.2"/>
    <row r="188" s="37" customFormat="1" x14ac:dyDescent="0.2"/>
    <row r="189" s="37" customFormat="1" x14ac:dyDescent="0.2"/>
    <row r="190" s="37" customFormat="1" x14ac:dyDescent="0.2"/>
    <row r="191" s="37" customFormat="1" x14ac:dyDescent="0.2"/>
    <row r="192" s="37" customFormat="1" x14ac:dyDescent="0.2"/>
    <row r="193" s="37" customFormat="1" x14ac:dyDescent="0.2"/>
    <row r="194" s="37" customFormat="1" x14ac:dyDescent="0.2"/>
    <row r="195" s="37" customFormat="1" x14ac:dyDescent="0.2"/>
    <row r="196" s="37" customFormat="1" x14ac:dyDescent="0.2"/>
    <row r="197" s="37" customFormat="1" x14ac:dyDescent="0.2"/>
    <row r="198" s="37" customFormat="1" x14ac:dyDescent="0.2"/>
    <row r="199" s="37" customFormat="1" x14ac:dyDescent="0.2"/>
    <row r="200" s="37" customFormat="1" x14ac:dyDescent="0.2"/>
    <row r="201" s="37" customFormat="1" x14ac:dyDescent="0.2"/>
    <row r="202" s="37" customFormat="1" x14ac:dyDescent="0.2"/>
    <row r="203" s="37" customFormat="1" x14ac:dyDescent="0.2"/>
    <row r="204" s="37" customFormat="1" x14ac:dyDescent="0.2"/>
    <row r="205" s="37" customFormat="1" x14ac:dyDescent="0.2"/>
    <row r="206" s="37" customFormat="1" x14ac:dyDescent="0.2"/>
    <row r="207" s="37" customFormat="1" x14ac:dyDescent="0.2"/>
    <row r="208" s="37" customFormat="1" x14ac:dyDescent="0.2"/>
    <row r="209" s="37" customFormat="1" x14ac:dyDescent="0.2"/>
    <row r="210" s="37" customFormat="1" x14ac:dyDescent="0.2"/>
    <row r="211" s="37" customFormat="1" x14ac:dyDescent="0.2"/>
    <row r="212" s="37" customFormat="1" x14ac:dyDescent="0.2"/>
    <row r="213" s="37" customFormat="1" x14ac:dyDescent="0.2"/>
  </sheetData>
  <mergeCells count="33">
    <mergeCell ref="A29:F29"/>
    <mergeCell ref="E31:E35"/>
    <mergeCell ref="E37:E41"/>
    <mergeCell ref="E43:E47"/>
    <mergeCell ref="E49:E53"/>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41" orientation="landscape" r:id="rId1"/>
  <headerFooter>
    <oddHeader>&amp;C&amp;20Study B05897
Test #1</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DF8B16C-299A-401D-B451-6CC751221F8A}">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3.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Overview</vt:lpstr>
      <vt:lpstr>Information and Glossary</vt:lpstr>
      <vt:lpstr>Test 1.1 chart</vt:lpstr>
      <vt:lpstr>Environmental conditions</vt:lpstr>
      <vt:lpstr>Hardback book cover</vt:lpstr>
      <vt:lpstr>Paperback book cover</vt:lpstr>
      <vt:lpstr>DVD case</vt:lpstr>
      <vt:lpstr>Plastic protective cover</vt:lpstr>
      <vt:lpstr>Plain paper pages</vt:lpstr>
      <vt:lpstr>'DVD case'!Print_Area</vt:lpstr>
      <vt:lpstr>'Environmental conditions'!Print_Area</vt:lpstr>
      <vt:lpstr>'Hardback book cover'!Print_Area</vt:lpstr>
      <vt:lpstr>'Paperback book cover'!Print_Area</vt:lpstr>
      <vt:lpstr>'Plain paper pages'!Print_Area</vt:lpstr>
      <vt:lpstr>'Plastic protective cover'!Print_Area</vt:lpstr>
    </vt:vector>
  </TitlesOfParts>
  <Manager/>
  <Company>Battelle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Battelle</dc:creator>
  <cp:keywords/>
  <dc:description/>
  <cp:lastModifiedBy>Morgan,Kendra</cp:lastModifiedBy>
  <cp:revision/>
  <dcterms:created xsi:type="dcterms:W3CDTF">2003-06-12T11:20:39Z</dcterms:created>
  <dcterms:modified xsi:type="dcterms:W3CDTF">2020-11-17T19:03:07Z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